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WNER\Downloads\"/>
    </mc:Choice>
  </mc:AlternateContent>
  <bookViews>
    <workbookView xWindow="0" yWindow="0" windowWidth="28800" windowHeight="12330" tabRatio="850" firstSheet="1" activeTab="11"/>
  </bookViews>
  <sheets>
    <sheet name="GENERALIDADES" sheetId="1" r:id="rId1"/>
    <sheet name="FIXTURI" sheetId="2" r:id="rId2"/>
    <sheet name="PROGRAMACION SALITRE" sheetId="3" r:id="rId3"/>
    <sheet name="PROGRAMACION CORAZONISTA" sheetId="4" r:id="rId4"/>
    <sheet name="C. PREINFANTIL" sheetId="5" r:id="rId5"/>
    <sheet name="C. SUB19 VARONES" sheetId="6" r:id="rId6"/>
    <sheet name="C. SUB19 DAMAS" sheetId="7" r:id="rId7"/>
    <sheet name="GOLEADOR" sheetId="8" r:id="rId8"/>
    <sheet name="VALLA" sheetId="9" r:id="rId9"/>
    <sheet name="ASISTENTE" sheetId="10" r:id="rId10"/>
    <sheet name="CUADRO DE HONOR" sheetId="11" r:id="rId11"/>
    <sheet name="PONDERADO" sheetId="12" r:id="rId12"/>
  </sheets>
  <calcPr calcId="162913"/>
  <extLst>
    <ext uri="GoogleSheetsCustomDataVersion2">
      <go:sheetsCustomData xmlns:go="http://customooxmlschemas.google.com/" r:id="rId16" roundtripDataChecksum="a7vJ89tGmxSJmAWSjt0pHCSZNjoBv1d/Oc1qh7tdORA="/>
    </ext>
  </extLst>
</workbook>
</file>

<file path=xl/calcChain.xml><?xml version="1.0" encoding="utf-8"?>
<calcChain xmlns="http://schemas.openxmlformats.org/spreadsheetml/2006/main">
  <c r="I15" i="12" l="1"/>
  <c r="F15" i="12"/>
  <c r="J15" i="12" s="1"/>
  <c r="L15" i="12" s="1"/>
  <c r="I14" i="12"/>
  <c r="F14" i="12"/>
  <c r="J14" i="12" s="1"/>
  <c r="L14" i="12" s="1"/>
  <c r="I13" i="12"/>
  <c r="F13" i="12"/>
  <c r="J13" i="12" s="1"/>
  <c r="L13" i="12" s="1"/>
  <c r="I9" i="12"/>
  <c r="F9" i="12"/>
  <c r="J9" i="12" s="1"/>
  <c r="L9" i="12" s="1"/>
  <c r="I8" i="12"/>
  <c r="F8" i="12"/>
  <c r="J8" i="12" s="1"/>
  <c r="L8" i="12" s="1"/>
  <c r="I7" i="12"/>
  <c r="F7" i="12"/>
  <c r="J7" i="12" s="1"/>
  <c r="L7" i="12" s="1"/>
  <c r="I6" i="12"/>
  <c r="F6" i="12"/>
  <c r="J6" i="12" s="1"/>
  <c r="L6" i="12" s="1"/>
  <c r="I5" i="12"/>
  <c r="F5" i="12"/>
  <c r="J5" i="12" s="1"/>
  <c r="L5" i="12" s="1"/>
  <c r="I32" i="10"/>
  <c r="K32" i="10" s="1"/>
  <c r="I31" i="10"/>
  <c r="K31" i="10" s="1"/>
  <c r="I30" i="10"/>
  <c r="K30" i="10" s="1"/>
  <c r="I29" i="10"/>
  <c r="K29" i="10" s="1"/>
  <c r="I28" i="10"/>
  <c r="K28" i="10" s="1"/>
  <c r="I27" i="10"/>
  <c r="K27" i="10" s="1"/>
  <c r="I26" i="10"/>
  <c r="K26" i="10" s="1"/>
  <c r="I25" i="10"/>
  <c r="K25" i="10" s="1"/>
  <c r="I24" i="10"/>
  <c r="K24" i="10" s="1"/>
  <c r="I23" i="10"/>
  <c r="K23" i="10" s="1"/>
  <c r="I22" i="10"/>
  <c r="K22" i="10" s="1"/>
  <c r="I21" i="10"/>
  <c r="K21" i="10" s="1"/>
  <c r="I20" i="10"/>
  <c r="K20" i="10" s="1"/>
  <c r="I19" i="10"/>
  <c r="K19" i="10" s="1"/>
  <c r="I18" i="10"/>
  <c r="K18" i="10" s="1"/>
  <c r="I17" i="10"/>
  <c r="K17" i="10" s="1"/>
  <c r="I16" i="10"/>
  <c r="K16" i="10" s="1"/>
  <c r="I15" i="10"/>
  <c r="K15" i="10" s="1"/>
  <c r="I14" i="10"/>
  <c r="K14" i="10" s="1"/>
  <c r="I13" i="10"/>
  <c r="K13" i="10" s="1"/>
  <c r="I12" i="10"/>
  <c r="K12" i="10" s="1"/>
  <c r="I11" i="10"/>
  <c r="K11" i="10" s="1"/>
  <c r="I10" i="10"/>
  <c r="K10" i="10" s="1"/>
  <c r="I9" i="10"/>
  <c r="K9" i="10" s="1"/>
  <c r="I8" i="10"/>
  <c r="K8" i="10" s="1"/>
  <c r="I7" i="10"/>
  <c r="K7" i="10" s="1"/>
  <c r="I6" i="10"/>
  <c r="K6" i="10" s="1"/>
  <c r="I5" i="10"/>
  <c r="K5" i="10" s="1"/>
  <c r="I16" i="9"/>
  <c r="K16" i="9" s="1"/>
  <c r="I15" i="9"/>
  <c r="K15" i="9" s="1"/>
  <c r="I14" i="9"/>
  <c r="K14" i="9" s="1"/>
  <c r="I9" i="9"/>
  <c r="K9" i="9" s="1"/>
  <c r="I8" i="9"/>
  <c r="K8" i="9" s="1"/>
  <c r="I7" i="9"/>
  <c r="K7" i="9" s="1"/>
  <c r="I6" i="9"/>
  <c r="K6" i="9" s="1"/>
  <c r="I5" i="9"/>
  <c r="K5" i="9" s="1"/>
  <c r="I38" i="8"/>
  <c r="K38" i="8" s="1"/>
  <c r="I37" i="8"/>
  <c r="K37" i="8" s="1"/>
  <c r="I36" i="8"/>
  <c r="K36" i="8" s="1"/>
  <c r="I35" i="8"/>
  <c r="K35" i="8" s="1"/>
  <c r="I34" i="8"/>
  <c r="K34" i="8" s="1"/>
  <c r="I33" i="8"/>
  <c r="K33" i="8" s="1"/>
  <c r="I32" i="8"/>
  <c r="K32" i="8" s="1"/>
  <c r="I31" i="8"/>
  <c r="K31" i="8" s="1"/>
  <c r="I30" i="8"/>
  <c r="K30" i="8" s="1"/>
  <c r="I29" i="8"/>
  <c r="K29" i="8" s="1"/>
  <c r="I28" i="8"/>
  <c r="K28" i="8" s="1"/>
  <c r="I24" i="8"/>
  <c r="K24" i="8" s="1"/>
  <c r="I23" i="8"/>
  <c r="K23" i="8" s="1"/>
  <c r="I22" i="8"/>
  <c r="K22" i="8" s="1"/>
  <c r="I21" i="8"/>
  <c r="K21" i="8" s="1"/>
  <c r="I20" i="8"/>
  <c r="K20" i="8" s="1"/>
  <c r="I19" i="8"/>
  <c r="K19" i="8" s="1"/>
  <c r="I18" i="8"/>
  <c r="K18" i="8" s="1"/>
  <c r="I17" i="8"/>
  <c r="K17" i="8" s="1"/>
  <c r="I16" i="8"/>
  <c r="K16" i="8" s="1"/>
  <c r="I15" i="8"/>
  <c r="K15" i="8" s="1"/>
  <c r="I14" i="8"/>
  <c r="K14" i="8" s="1"/>
  <c r="I13" i="8"/>
  <c r="K13" i="8" s="1"/>
  <c r="I12" i="8"/>
  <c r="K12" i="8" s="1"/>
  <c r="I11" i="8"/>
  <c r="K11" i="8" s="1"/>
  <c r="I10" i="8"/>
  <c r="K10" i="8" s="1"/>
  <c r="I9" i="8"/>
  <c r="K9" i="8" s="1"/>
  <c r="I8" i="8"/>
  <c r="K8" i="8" s="1"/>
  <c r="I7" i="8"/>
  <c r="K7" i="8" s="1"/>
  <c r="I6" i="8"/>
  <c r="K6" i="8" s="1"/>
  <c r="I5" i="8"/>
  <c r="K5" i="8" s="1"/>
  <c r="AG15" i="7"/>
  <c r="AF15" i="7"/>
  <c r="AE15" i="7"/>
  <c r="AD15" i="7"/>
  <c r="AG13" i="7"/>
  <c r="AF13" i="7"/>
  <c r="AE13" i="7"/>
  <c r="AD13" i="7"/>
  <c r="AG11" i="7"/>
  <c r="AF11" i="7"/>
  <c r="AE11" i="7"/>
  <c r="AD11" i="7"/>
  <c r="W2" i="7"/>
  <c r="U2" i="7"/>
  <c r="S2" i="7"/>
  <c r="Q2" i="7"/>
  <c r="O2" i="7"/>
  <c r="M2" i="7"/>
  <c r="AE19" i="6"/>
  <c r="AC19" i="6"/>
  <c r="AB19" i="6"/>
  <c r="AD19" i="6" s="1"/>
  <c r="AE17" i="6"/>
  <c r="AC17" i="6"/>
  <c r="AB17" i="6"/>
  <c r="AD17" i="6" s="1"/>
  <c r="AE15" i="6"/>
  <c r="AC15" i="6"/>
  <c r="AB15" i="6"/>
  <c r="AD15" i="6" s="1"/>
  <c r="AE13" i="6"/>
  <c r="AC13" i="6"/>
  <c r="AB13" i="6"/>
  <c r="AD13" i="6" s="1"/>
  <c r="AE11" i="6"/>
  <c r="AC11" i="6"/>
  <c r="AB11" i="6"/>
  <c r="AD11" i="6" s="1"/>
  <c r="U2" i="6"/>
  <c r="S2" i="6"/>
  <c r="Q2" i="6"/>
  <c r="O2" i="6"/>
  <c r="M2" i="6"/>
  <c r="AI23" i="5"/>
  <c r="AG23" i="5"/>
  <c r="AH23" i="5" s="1"/>
  <c r="AF23" i="5"/>
  <c r="AI21" i="5"/>
  <c r="AG21" i="5"/>
  <c r="AH21" i="5" s="1"/>
  <c r="AF21" i="5"/>
  <c r="AI19" i="5"/>
  <c r="AG19" i="5"/>
  <c r="AH19" i="5" s="1"/>
  <c r="AF19" i="5"/>
  <c r="AI17" i="5"/>
  <c r="AG17" i="5"/>
  <c r="AH17" i="5" s="1"/>
  <c r="AF17" i="5"/>
  <c r="AI15" i="5"/>
  <c r="AG15" i="5"/>
  <c r="AH15" i="5" s="1"/>
  <c r="AF15" i="5"/>
  <c r="AI13" i="5"/>
  <c r="AG13" i="5"/>
  <c r="AH13" i="5" s="1"/>
  <c r="AF13" i="5"/>
  <c r="AI11" i="5"/>
  <c r="AG11" i="5"/>
  <c r="AH11" i="5" s="1"/>
  <c r="AF11" i="5"/>
  <c r="Y2" i="5"/>
  <c r="W2" i="5"/>
  <c r="U2" i="5"/>
  <c r="S2" i="5"/>
  <c r="Q2" i="5"/>
  <c r="O2" i="5"/>
  <c r="M2" i="5"/>
  <c r="L90" i="2"/>
  <c r="I90" i="2"/>
  <c r="L89" i="2"/>
  <c r="I89" i="2"/>
  <c r="L88" i="2"/>
  <c r="I88" i="2"/>
  <c r="L87" i="2"/>
  <c r="I87" i="2"/>
  <c r="L86" i="2"/>
  <c r="I86" i="2"/>
  <c r="L85" i="2"/>
  <c r="I85" i="2"/>
  <c r="L84" i="2"/>
  <c r="I84" i="2"/>
  <c r="L83" i="2"/>
  <c r="I83" i="2"/>
  <c r="L82" i="2"/>
  <c r="I82" i="2"/>
  <c r="L81" i="2"/>
  <c r="I81" i="2"/>
  <c r="L80" i="2"/>
  <c r="I80" i="2"/>
  <c r="L79" i="2"/>
  <c r="I79" i="2"/>
  <c r="L78" i="2"/>
  <c r="I78" i="2"/>
  <c r="L77" i="2"/>
  <c r="I77" i="2"/>
  <c r="L76" i="2"/>
  <c r="I76" i="2"/>
  <c r="L73" i="2"/>
  <c r="I73" i="2"/>
  <c r="L72" i="2"/>
  <c r="I72" i="2"/>
  <c r="L71" i="2"/>
  <c r="I71" i="2"/>
  <c r="L70" i="2"/>
  <c r="I70" i="2"/>
  <c r="L69" i="2"/>
  <c r="I69" i="2"/>
  <c r="L68" i="2"/>
  <c r="I68" i="2"/>
  <c r="L67" i="2"/>
  <c r="I67" i="2"/>
  <c r="L66" i="2"/>
  <c r="I66" i="2"/>
  <c r="L65" i="2"/>
  <c r="I65" i="2"/>
  <c r="L64" i="2"/>
  <c r="I64" i="2"/>
  <c r="L63" i="2"/>
  <c r="I63" i="2"/>
  <c r="L62" i="2"/>
  <c r="I62" i="2"/>
  <c r="L61" i="2"/>
  <c r="I61" i="2"/>
  <c r="L60" i="2"/>
  <c r="I60" i="2"/>
  <c r="L59" i="2"/>
  <c r="I59" i="2"/>
  <c r="L56" i="2"/>
  <c r="I56" i="2"/>
  <c r="L55" i="2"/>
  <c r="I55" i="2"/>
  <c r="L54" i="2"/>
  <c r="I54" i="2"/>
  <c r="L53" i="2"/>
  <c r="I53" i="2"/>
  <c r="L52" i="2"/>
  <c r="I52" i="2"/>
  <c r="L51" i="2"/>
  <c r="I51" i="2"/>
  <c r="L50" i="2"/>
  <c r="I50" i="2"/>
  <c r="L49" i="2"/>
  <c r="I49" i="2"/>
  <c r="L48" i="2"/>
  <c r="I48" i="2"/>
  <c r="L47" i="2"/>
  <c r="I47" i="2"/>
  <c r="L46" i="2"/>
  <c r="I46" i="2"/>
  <c r="L45" i="2"/>
  <c r="I45" i="2"/>
  <c r="L44" i="2"/>
  <c r="I44" i="2"/>
  <c r="L43" i="2"/>
  <c r="I43" i="2"/>
  <c r="L42" i="2"/>
  <c r="I42" i="2"/>
  <c r="L41" i="2"/>
  <c r="I41" i="2"/>
  <c r="L40" i="2"/>
  <c r="I40" i="2"/>
  <c r="L39" i="2"/>
  <c r="I39" i="2"/>
  <c r="L38" i="2"/>
  <c r="I38" i="2"/>
  <c r="L37" i="2"/>
  <c r="I37" i="2"/>
  <c r="L36" i="2"/>
  <c r="I36" i="2"/>
  <c r="L35" i="2"/>
  <c r="I35" i="2"/>
  <c r="L34" i="2"/>
  <c r="I34" i="2"/>
  <c r="L33" i="2"/>
  <c r="I33" i="2"/>
  <c r="L32" i="2"/>
  <c r="I32" i="2"/>
  <c r="L31" i="2"/>
  <c r="I31" i="2"/>
  <c r="L30" i="2"/>
  <c r="I30" i="2"/>
  <c r="L29" i="2"/>
  <c r="I29" i="2"/>
  <c r="L26" i="2"/>
  <c r="I26" i="2"/>
  <c r="L25" i="2"/>
  <c r="I25" i="2"/>
  <c r="L24" i="2"/>
  <c r="I24" i="2"/>
  <c r="L23" i="2"/>
  <c r="I23" i="2"/>
  <c r="L22" i="2"/>
  <c r="I22" i="2"/>
  <c r="L21" i="2"/>
  <c r="I21" i="2"/>
  <c r="L18" i="2"/>
  <c r="I18" i="2"/>
  <c r="L17" i="2"/>
  <c r="I17" i="2"/>
  <c r="L16" i="2"/>
  <c r="I16" i="2"/>
  <c r="L15" i="2"/>
  <c r="I15" i="2"/>
  <c r="L14" i="2"/>
  <c r="I14" i="2"/>
  <c r="L13" i="2"/>
  <c r="I13" i="2"/>
  <c r="L12" i="2"/>
  <c r="I12" i="2"/>
  <c r="L11" i="2"/>
  <c r="I11" i="2"/>
  <c r="L10" i="2"/>
  <c r="I10" i="2"/>
  <c r="L9" i="2"/>
  <c r="I9" i="2"/>
  <c r="L8" i="2"/>
  <c r="I8" i="2"/>
  <c r="L7" i="2"/>
  <c r="I7" i="2"/>
  <c r="L6" i="2"/>
  <c r="I6" i="2"/>
  <c r="L5" i="2"/>
  <c r="I5" i="2"/>
  <c r="L4" i="2"/>
  <c r="I4" i="2"/>
</calcChain>
</file>

<file path=xl/sharedStrings.xml><?xml version="1.0" encoding="utf-8"?>
<sst xmlns="http://schemas.openxmlformats.org/spreadsheetml/2006/main" count="882" uniqueCount="249">
  <si>
    <t>1) En la categoría SUB 19 VARONES, con 5 equipos  inscritos, se realizará una ronda clasificatoría de todos contra todos; posteriormente el bronce lo jugarán los equipos calsificados 3° y 4°, y el oro lo jugarán los equipos clasificados 1° y 2° respectivamente. Los empates en la ronda clasificatoría se resolverán por cobros directos (3). Para finales por bronce y oro se tendrá extratiempo asi : 2 tiempos de 5 minutos, de persistir el empate se procederá a cobros desde el punto penal (5). Todos los partidos de sub 19 varones se jugarán con tiempos de 20 minutos detenidos.</t>
  </si>
  <si>
    <t>2) En la categoría SUB 19 DAMAS, con 3 equipos inscritos, se realizará doble ronda clasificatoría de todos contra todos, posteriormente el oro lo jugarán los equipos clasificados 1° y 2°. Los empates en la ronda clasificatoría se resolverán por cobros directos (3),  en la final por el oro por extratiempo asi: 2 tiempos de 5 minutos, de persistir el empate penales (5). Todos los partidos de Sub 20 damas se jugarán con tiempos de 20 minutos detenidos.</t>
  </si>
  <si>
    <t>3) En la categoría PREINFANTIL MIXTO, con 7 equipos  inscritos,  se realizará un ronda clasificatoría de todos contra todos,  posteriormente el bronce lo jugarán los equipos calsificados 3° y 4°, y el oro lo jugarán los equipos clasificados 1° y 2° respectivamente. Los empates en la ronda clasificatoría se resolverán por cobros directos (3), en finales por bronce y oro por extratiempo asi: 2 tiempos de 3 minutos, de persistir el empate penales (5). Todos los partidos de PREINTANTIL MIXTO se jugarán con tiempos de 12 minutos detenidos.</t>
  </si>
  <si>
    <t>4) Categoría NOVATOS E INICIACIÓN  MIXTA - 6  equipos inscritos - jugarán todos contra todos doble ronda.</t>
  </si>
  <si>
    <t>A.- En la categoría NOVATOS E INICIACIÓN MIXTA se jugará Mini Ok 3*3.</t>
  </si>
  <si>
    <t>B.- Los equipos son conformados por un arquero y dos jugadores de campo, no podrán reforzar niños de una categoría avanzada.</t>
  </si>
  <si>
    <t>C.- Siempre se usará bola blanda.</t>
  </si>
  <si>
    <t>D.- Todos los partidos se jugarán tres tiempos de 8 minutos corridos cada tiempo. Intervalos de 3 minutos de descanso.</t>
  </si>
  <si>
    <t>E.- Se debe promover la rotación de arqueros en cada tiempo, asi como el uso de las protecciones básicas de arquero.</t>
  </si>
  <si>
    <t>5) Categoría MINI MIXTO - 5 equipos inscritos - jugarán todos contra todos doble ronda</t>
  </si>
  <si>
    <t>A.- En la categoría MINI MIXTA del festival de menores se jugará Mini Ok 4*4.</t>
  </si>
  <si>
    <t>B.- Los equipos son conformados por un arquero y tres jugadores de campo.</t>
  </si>
  <si>
    <t>C.- En esta categoría se usará bola blanda o bola intermedia.</t>
  </si>
  <si>
    <t>D- Todos los partidos se jugarán tres tiempos de 8 minutos corridos cada tiempo. Intervalos de 3 minutos de descanso.</t>
  </si>
  <si>
    <t>E- Se debe promover la rotación de arqueros en cada tiempo, asi como el uso de las protecciones básicas de arquero.</t>
  </si>
  <si>
    <t>6) Los equipos deberán estar listos para sus respectivos partidos con suficiente anterioridad (mínimo 30 minutos), para efectos de programación. La hora oficial es la que registren las autoridades del partido (árbitros y/o CNHP), en sus equipos móviles con el huso horario activado a Colombia. El partido inicial de cada jornada (inicial del día o posterior a un receso) se iniciará puntualmente a la hora señalada, todos los demás partidos podrán tener un adelanto de hasta media hora, de no estar los equipos en la cancha se procederá a pitar W.O. en contra del equipo que no se encuentre listo.</t>
  </si>
  <si>
    <t xml:space="preserve">7) Para los casos de jugadores (as) de campo, que no hayan sido inscritos como arqueros en su equipo, y que por circunstancias referidas al reglamento general en Colombia respecto a la presentación de 1 solo arquero en la inscripción de un equipo de hockey a un torneo nacional, y que por cuenta de una TARJETA AZUL que reciba el arquero (a) oficialmente inscrito en una acción disciplinaria del partido, lo que obligue a gestionar el cambio de arquero por un jugador de campo en tanto el arquero sancionado cumple la sanción de minutos correspondientes al caso, el jugador de campo que cubrió la posición del arquero durante la sanción de éste tendrá derecho durante el partido a: 
a) Usar el buzo del arquero saliente para favorecer la diferenciación de colores respecto a su equipo en tanto asume esa posición de juego, regresando el buzo al arquero titular al retornar éste a su posición de juego.
b) Volver a asumir como JUGADOR DE CAMPO una vez el arquero haya pagado el tiempo de sanción correspondiente y vuelva a asumir su posición de juego en la portería de su equipo.
</t>
  </si>
  <si>
    <t>SUB 19 VARONES</t>
  </si>
  <si>
    <t>N°</t>
  </si>
  <si>
    <t>EQUIPOS INSCRITOS</t>
  </si>
  <si>
    <t>FIXTURE</t>
  </si>
  <si>
    <t>FECHA</t>
  </si>
  <si>
    <t>EQUIPO</t>
  </si>
  <si>
    <t>VS</t>
  </si>
  <si>
    <t>SABANETA HC - ANTIOQUIA</t>
  </si>
  <si>
    <t>S19 V 1.</t>
  </si>
  <si>
    <t>SUPER PATIN - ANTIOQUIA</t>
  </si>
  <si>
    <t>FCM ROLLING - CALDAS</t>
  </si>
  <si>
    <t>CORAZONISTA - BOGOTÁ</t>
  </si>
  <si>
    <t>S19 V 2.</t>
  </si>
  <si>
    <t>ORIÓN -  ANTIOQUIA</t>
  </si>
  <si>
    <t>XXX</t>
  </si>
  <si>
    <t xml:space="preserve"> </t>
  </si>
  <si>
    <t>S19 V 3.</t>
  </si>
  <si>
    <t>S19 V 4.</t>
  </si>
  <si>
    <t>S19 V 5.</t>
  </si>
  <si>
    <t>SUB 19 DAMAS</t>
  </si>
  <si>
    <t>PUMAS - VALLE DEL CAUCA</t>
  </si>
  <si>
    <t>S19 DAMAS -1</t>
  </si>
  <si>
    <t>REAL - HC - ANTIOQUIA</t>
  </si>
  <si>
    <t>INTERNACIONAL - BOGOTÁ</t>
  </si>
  <si>
    <t>S19 DAMAS -2</t>
  </si>
  <si>
    <t>S19 DAMAS -3</t>
  </si>
  <si>
    <t>PREINFANTIL MIXTO</t>
  </si>
  <si>
    <t>CATEGORIA</t>
  </si>
  <si>
    <t>No</t>
  </si>
  <si>
    <t>X</t>
  </si>
  <si>
    <t>PREINF.MXT 1.</t>
  </si>
  <si>
    <t>HURACANES - VALLE DEL CAUCA</t>
  </si>
  <si>
    <t>REAL HC - ANTIOQUIA</t>
  </si>
  <si>
    <t>PREINF.MXT 2.</t>
  </si>
  <si>
    <t>INTERNACIONAL - BOGOTA</t>
  </si>
  <si>
    <t>HOCKEY DORADO - BOGOTA</t>
  </si>
  <si>
    <t>CORAZONISTA - BOGOTA</t>
  </si>
  <si>
    <t>PREINF.MXT 3.</t>
  </si>
  <si>
    <t>PREINF.MXT 4.</t>
  </si>
  <si>
    <t>PREINF.MXT 5.</t>
  </si>
  <si>
    <t>PREINF.MXT 6.</t>
  </si>
  <si>
    <t>PREINF.MXT 7.</t>
  </si>
  <si>
    <t>INICIACIÓN Y NOVATOS MIXTO</t>
  </si>
  <si>
    <t>MANIZALES HC BLANCO - CALDAS</t>
  </si>
  <si>
    <t>INIC.&amp;NOV.MXT. 1.</t>
  </si>
  <si>
    <t>MANIZALES HC AZUL - CALDAS</t>
  </si>
  <si>
    <t>INIC.&amp;NOV.MXT. 2.</t>
  </si>
  <si>
    <t>PUMAS -VALLE DEL CAUCA</t>
  </si>
  <si>
    <t>INIC.&amp;NOV.MXT. 3.</t>
  </si>
  <si>
    <t>INIC.&amp;NOV.MXT. 4.</t>
  </si>
  <si>
    <t>INIC.&amp;NOV.MXT. 5.</t>
  </si>
  <si>
    <t>MINI MIXTO</t>
  </si>
  <si>
    <t>MANIZALES HC - CALDAS</t>
  </si>
  <si>
    <t>MINI MXT 1.</t>
  </si>
  <si>
    <t>CORAZONISTA BLANCO - BOGOTA</t>
  </si>
  <si>
    <t>CORAZONISTA AZUL - BOGOTA</t>
  </si>
  <si>
    <t>MINI MXT 2.</t>
  </si>
  <si>
    <t>CORAZONISTA ROJO - BOGOTA</t>
  </si>
  <si>
    <t>MINI MXT 3.</t>
  </si>
  <si>
    <t>MINI MXT 4.</t>
  </si>
  <si>
    <t>MINI MXT 5.</t>
  </si>
  <si>
    <t>1er FESTIVAL NACIONAL DE MENORES - NOVATOS E INICIACIÓN MIXTO, MINI MIXTO Y PREINFANTIL MIXTO</t>
  </si>
  <si>
    <t>2a PARADA NACIONAL DE HOCKEY PATIN - SUB 19 DAMAS Y SUB 19 VARONES  - BOGOTÁ, MARZO 21 AL 24</t>
  </si>
  <si>
    <t>REUNION INFORMATIVA E INICIO DE ACREDITACION  - AUDITORIO PRD SALITRE - VIERNES 21 DE MARZO</t>
  </si>
  <si>
    <t>DORADO - BOGOTÁ</t>
  </si>
  <si>
    <t>ORIÓN - ANTIOQUIA</t>
  </si>
  <si>
    <t>SABANETA - ANTIOQUIA</t>
  </si>
  <si>
    <t>VIERNES 21 DE MARZO - CANCHA CUBIERTA DE HOCKEY PATÍN - PRD SALITRE</t>
  </si>
  <si>
    <t>INICIA</t>
  </si>
  <si>
    <t>TERMINA</t>
  </si>
  <si>
    <t>CATEGORIA - GRUPO</t>
  </si>
  <si>
    <t>Vs</t>
  </si>
  <si>
    <t>SUB19 DAMAS -1</t>
  </si>
  <si>
    <t>SUB19 VARONES 1.</t>
  </si>
  <si>
    <t>INAUGURACIÓN</t>
  </si>
  <si>
    <t>SUB19 DAMAS -2</t>
  </si>
  <si>
    <t>SABADO 22  DE MARZO - CANCHA CUBIERTA DE HOCKEY PATÍN - PRD SALITRE</t>
  </si>
  <si>
    <t>SUB19 VARONES 2.</t>
  </si>
  <si>
    <t>SUB19 DAMAS -3</t>
  </si>
  <si>
    <t>RECESO</t>
  </si>
  <si>
    <t>SUB19 VARONES 3.</t>
  </si>
  <si>
    <t>DOMINGO 23  DE MARZO - CANCHA CUBIERTA DE HOCKEY PATÍN - PRD SALITRE</t>
  </si>
  <si>
    <t>SUB19 VARONES 4.</t>
  </si>
  <si>
    <t>1 (1)</t>
  </si>
  <si>
    <t>(2) 1</t>
  </si>
  <si>
    <t>EXHIBICION VETERANOS</t>
  </si>
  <si>
    <t>VETERANOS BOGOTÁ</t>
  </si>
  <si>
    <t>CAPITAL SENIORS</t>
  </si>
  <si>
    <t>SUB19 VARONES 5.</t>
  </si>
  <si>
    <t>4(1)</t>
  </si>
  <si>
    <t>(0)4</t>
  </si>
  <si>
    <t>2(0)</t>
  </si>
  <si>
    <t>(1)2</t>
  </si>
  <si>
    <t>LUNES 24  DE MARZO - CANCHA CUBIERTA DE HOCKEY PATÍN - PRD SALITRE</t>
  </si>
  <si>
    <t>PREINF.MXT FINAL BRONCE</t>
  </si>
  <si>
    <t>SUB19 VARONES FINAL BRONCE</t>
  </si>
  <si>
    <t>PREINF.MXT FINAL ORO</t>
  </si>
  <si>
    <t>SUB19 DAMAS - FINAL ORO</t>
  </si>
  <si>
    <t>SUB19 VARONES FINAL ORO</t>
  </si>
  <si>
    <t>PREMIACIÓN Y CLAUSURA</t>
  </si>
  <si>
    <t>INAUGURACIÓN CANCHA DE HOCKEY PRD SALITRE</t>
  </si>
  <si>
    <t>SABADO 22  DE MARZO - CANCHA NORTE - COLISEO CUBIERTO CORAZONISTA</t>
  </si>
  <si>
    <t>SABADO 22  DE MARZO - CANCHA SUR - COLISEO CUBIERTO CORAZONISTA</t>
  </si>
  <si>
    <t>-</t>
  </si>
  <si>
    <t>DOMINGO 23  DE MARZO - CANCHA NORTE - COLISEO CUBIERTO CORAZONISTA</t>
  </si>
  <si>
    <t>DOMINGO 23  DE MARZO - CANCHA SUR DE HOCKEY PATÍN - PRD SALITRE</t>
  </si>
  <si>
    <t>PRUEBAS DE HABILIDAD INDIVIDUAL ARQUEROS INICIACION, NOVATOS Y MINI MIXTO</t>
  </si>
  <si>
    <t>PRUEBAS DE HABILIDAD INDIVIDUAL JUGADORES DE CAMPO INICIACION Y NOVATOS MIXTO</t>
  </si>
  <si>
    <t>PRUEBAS DE HABILIDAD INDIVIDUAL JUGADORES DE CAMPO MINI MIXTO</t>
  </si>
  <si>
    <t>LUNES 24  DE MARZO - CANCHA NORTE - COLISEO CUBIERTO CORAZONISTA</t>
  </si>
  <si>
    <t>PREMIACIÓN Y CLAUSURA - COLEGIO CORAZONISTA</t>
  </si>
  <si>
    <t>PREINFANTIL</t>
  </si>
  <si>
    <t>PARTIDOS JUGADOS</t>
  </si>
  <si>
    <t>PARTIDOS GANADOS</t>
  </si>
  <si>
    <t>PARTIDOS EMPATADOS</t>
  </si>
  <si>
    <t>PATRTIDOS PERDDIDOS</t>
  </si>
  <si>
    <t>GOLES AFAVOR</t>
  </si>
  <si>
    <t>GOLES EN CONTRA</t>
  </si>
  <si>
    <t>DIFERENCIA</t>
  </si>
  <si>
    <t>TOTAL PUNTOS</t>
  </si>
  <si>
    <t>PUESTO</t>
  </si>
  <si>
    <t>SUB19 VARONES</t>
  </si>
  <si>
    <t>SUB19 DAMAS</t>
  </si>
  <si>
    <t>GOLEADOR SUB19 VARONES</t>
  </si>
  <si>
    <t>CLUB</t>
  </si>
  <si>
    <t>DEPORTISTA</t>
  </si>
  <si>
    <t>PARTIDOS</t>
  </si>
  <si>
    <t>TOTAL</t>
  </si>
  <si>
    <t>PJ</t>
  </si>
  <si>
    <t>PROM</t>
  </si>
  <si>
    <t xml:space="preserve">RIVERA PELAEZ SANTIAGO </t>
  </si>
  <si>
    <t>GRISALES JARAMILLO JUAN JOSE</t>
  </si>
  <si>
    <t xml:space="preserve">CUADROS ALVAREZ ISAAC </t>
  </si>
  <si>
    <t xml:space="preserve">DIAZ  JUAN FELIPE </t>
  </si>
  <si>
    <t>RIVERA PELAEZ JUAN CAMILO</t>
  </si>
  <si>
    <t>ORION - ANTIOQUIA</t>
  </si>
  <si>
    <t>SENIOR TORRES JACOBO</t>
  </si>
  <si>
    <t>SUPERPATIN - ANTIOQUIA</t>
  </si>
  <si>
    <t>HURTADO YEPES, DANIEL</t>
  </si>
  <si>
    <t>ZAMBRANO LUENGAS, MARTÍN EMILIO</t>
  </si>
  <si>
    <t>MARÍN GIRALDO, SAMUEL</t>
  </si>
  <si>
    <t>CORTES CORREA MIGUEL ANGEL</t>
  </si>
  <si>
    <t xml:space="preserve">TOLOSA MURIEL JUAN ANDRÉS </t>
  </si>
  <si>
    <t>GRCIA JARAMILLO JACOBO</t>
  </si>
  <si>
    <t>LOPEZ CASTRO, PABLO EMILIO</t>
  </si>
  <si>
    <t>HERNÁNDEZ JARAMILLO JULIAN EDUARDO</t>
  </si>
  <si>
    <t>SENIOR TORRES LUCAS</t>
  </si>
  <si>
    <t>ARREGOCÉS BELTRÁN, MATEO</t>
  </si>
  <si>
    <t>CASTAÑO CASTAÑO SERGIO</t>
  </si>
  <si>
    <t>RODRIGUEZ ECHEVERRY MATEO</t>
  </si>
  <si>
    <t>TOBÓN SEPULVEDA ANDRES</t>
  </si>
  <si>
    <t>MORA GUTIERREZ, JUAN JOSÉ</t>
  </si>
  <si>
    <t>GOLEADORA SUB 19 DAMAS</t>
  </si>
  <si>
    <t>REDONDO CRUZ ANA CAMILA</t>
  </si>
  <si>
    <t>CASTAÑO VIVAS  ISABELLA</t>
  </si>
  <si>
    <t>ZULUAGA ZULUAGA CAMILA</t>
  </si>
  <si>
    <t>SALDARRIAGA ENRIQUEZ ISABELLA</t>
  </si>
  <si>
    <t>MARTINEZ CARRANZA LUCIANA</t>
  </si>
  <si>
    <t xml:space="preserve">BENAVIDES MAYORGA ANTONIA </t>
  </si>
  <si>
    <t>AGUDELO MARTINEZ JULIANA</t>
  </si>
  <si>
    <t>CALDERON RUIZ MARIANA</t>
  </si>
  <si>
    <t>PATAQUIVA TANIA</t>
  </si>
  <si>
    <t>ZABALA MONTERREY VALENTINA</t>
  </si>
  <si>
    <t>BARRERA CARVAJAL AISSA MARIANA</t>
  </si>
  <si>
    <t xml:space="preserve">  </t>
  </si>
  <si>
    <t>VALLA MENOS VENCIDA SUB19 VARONES</t>
  </si>
  <si>
    <t>VALLA MENOS VENCIDA SUB19 DAMAS</t>
  </si>
  <si>
    <t>ASISTENTE - PREINFANTIL</t>
  </si>
  <si>
    <t xml:space="preserve">GIRALDO ALDANA EMILIO </t>
  </si>
  <si>
    <t>JULIO PATIÑO, JOSUÉ</t>
  </si>
  <si>
    <t>MONTAÑA SILVA, ISABELLA</t>
  </si>
  <si>
    <t>CANO RESTREPO, MARÍA VALENTINA</t>
  </si>
  <si>
    <t>AGUDELO MACIAS NICOLAS</t>
  </si>
  <si>
    <t xml:space="preserve">BENAVIDES MAYORGA MATILDA </t>
  </si>
  <si>
    <t>BAUTISTA GONZALEZ, SOFIA</t>
  </si>
  <si>
    <t>MARTIN CUBILLOS, NICOLÁS ALEJANDRO</t>
  </si>
  <si>
    <t>CASTAÑO RAMIREZ EMILIANO</t>
  </si>
  <si>
    <t>BARÓN RENDÓN, MIGUEL</t>
  </si>
  <si>
    <t>ACEVEDO BOLÍVAR, PAULINA</t>
  </si>
  <si>
    <t>SANCHEZ ROZO MIGEL ALEJANDRO</t>
  </si>
  <si>
    <t>MURCIA TORRES, SEBASTIAN ALONSO</t>
  </si>
  <si>
    <t>GONZALEZ LOPEZ, EMMANUEL</t>
  </si>
  <si>
    <t>BAUTISTA GONZÁLEZ, MARIANA</t>
  </si>
  <si>
    <t xml:space="preserve">SIERRA SALDARRIAGA FEDERICO </t>
  </si>
  <si>
    <t>PELAEZ KAMILA</t>
  </si>
  <si>
    <t>CIFUENTES GONZALEZ JUAN FELIPE</t>
  </si>
  <si>
    <t xml:space="preserve">MIRANDA HURTADO EMILIO </t>
  </si>
  <si>
    <t>ALFONSO AGUDELO, MARIANA</t>
  </si>
  <si>
    <t>MUÑOZ YEPEZ JERONIMO</t>
  </si>
  <si>
    <t>VARGAS NARIÑO CAMILA</t>
  </si>
  <si>
    <t>JERONIMO ROZO</t>
  </si>
  <si>
    <t>VELA MARIA CAMIA</t>
  </si>
  <si>
    <t>LOPEZ RIAÑO SARA SOFIA</t>
  </si>
  <si>
    <t>AVILA ROJAS SARA SOFIA</t>
  </si>
  <si>
    <t xml:space="preserve">GÓMEZ COLORADO JUAN MIGUEL  </t>
  </si>
  <si>
    <t>CANIZALES SOFIA</t>
  </si>
  <si>
    <t>POSICIONES FINALES SUB19 VARONES</t>
  </si>
  <si>
    <t>PRIMER PUESTO</t>
  </si>
  <si>
    <t>SEGUNDO PUESTO</t>
  </si>
  <si>
    <t>TERCER PUESTO</t>
  </si>
  <si>
    <t>CUARTO PUESTO</t>
  </si>
  <si>
    <t>QUINTO PUESTO</t>
  </si>
  <si>
    <t>GOLEADOR</t>
  </si>
  <si>
    <t>RIVERA PELAEZ SANTIAGO  - FCM ROLLING CALDAS</t>
  </si>
  <si>
    <t>VALLA MENOS VENCIDA</t>
  </si>
  <si>
    <t xml:space="preserve">FCM ROLLING CALDAS - GIRALDO CASTAÑO JUAN JOSÉ </t>
  </si>
  <si>
    <t xml:space="preserve"> POSICIONES FINALES SUB19 DAMAS</t>
  </si>
  <si>
    <t>GOLEADORA</t>
  </si>
  <si>
    <t>REDONDO CRUZ ANA CAMILA - INTERNACIONAL BOGOTÁ</t>
  </si>
  <si>
    <t>PUMAS VALLE DEL CAUCA -  TINTINAGO YANGANA JENNIFER</t>
  </si>
  <si>
    <t xml:space="preserve"> POSICIONES FINALES PREINFANTIL</t>
  </si>
  <si>
    <t xml:space="preserve">INTERNACIONAL - BOGOTA </t>
  </si>
  <si>
    <t>SEXTO PUESTO</t>
  </si>
  <si>
    <t>SEPTIMO PUESTO</t>
  </si>
  <si>
    <t>HOCKEY DORADO - BOGOTÁ</t>
  </si>
  <si>
    <t>MEJOR ASISTENTE</t>
  </si>
  <si>
    <t>GIRALDO ALDANA EMILIO - INTERNACIONAL BOGOTÁ</t>
  </si>
  <si>
    <t>PUNTOS PONDERADO (PROMEDIO + BONIFICACIONES)</t>
  </si>
  <si>
    <t>CATEGORIA SUB19 VARONES</t>
  </si>
  <si>
    <t>P.JUGADOS</t>
  </si>
  <si>
    <t>P.GANADOS</t>
  </si>
  <si>
    <t>P.PERDIDOS</t>
  </si>
  <si>
    <t>P.EMPATADOS</t>
  </si>
  <si>
    <t>PUNTOS</t>
  </si>
  <si>
    <t>GOL A FAVOR</t>
  </si>
  <si>
    <t>GOL EN CONTRA</t>
  </si>
  <si>
    <t>GOL DIFERENCIA</t>
  </si>
  <si>
    <t>PROMEDIO</t>
  </si>
  <si>
    <t>BONIFICACIÓN</t>
  </si>
  <si>
    <t xml:space="preserve">TOTAL PUNTOS </t>
  </si>
  <si>
    <t>PUESTO RANKING</t>
  </si>
  <si>
    <t>CATEGORIA SUB19 DAMAS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</si>
</sst>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rgb="FF000000"/>
      <name val="Calibri"/>
      <scheme val="minor"/>
    </font>
    <font>
      <sz val="12"/>
      <color rgb="FF000000"/>
      <name val="Calibri"/>
    </font>
    <font>
      <sz val="11"/>
      <color rgb="FF000000"/>
      <name val="Calibri"/>
    </font>
    <font>
      <sz val="12"/>
      <color theme="1"/>
      <name val="Calibri"/>
    </font>
    <font>
      <sz val="11"/>
      <color theme="1"/>
      <name val="Calibri"/>
    </font>
    <font>
      <sz val="11"/>
      <color theme="1"/>
      <name val="Calibri"/>
    </font>
    <font>
      <sz val="11"/>
      <name val="Calibri"/>
    </font>
    <font>
      <b/>
      <sz val="11"/>
      <color theme="1"/>
      <name val="Calibri"/>
    </font>
    <font>
      <b/>
      <sz val="12"/>
      <color theme="1"/>
      <name val="Calibri"/>
    </font>
    <font>
      <b/>
      <sz val="11"/>
      <color rgb="FF000000"/>
      <name val="Calibri"/>
    </font>
    <font>
      <b/>
      <sz val="11"/>
      <color theme="1"/>
      <name val="Calibri"/>
      <scheme val="minor"/>
    </font>
    <font>
      <b/>
      <sz val="16"/>
      <color theme="1"/>
      <name val="Calibri"/>
    </font>
    <font>
      <b/>
      <sz val="13"/>
      <color theme="1"/>
      <name val="Calibri"/>
    </font>
    <font>
      <sz val="11"/>
      <color theme="1"/>
      <name val="Calibri"/>
      <scheme val="minor"/>
    </font>
    <font>
      <b/>
      <sz val="14"/>
      <color theme="1"/>
      <name val="Calibri"/>
    </font>
    <font>
      <b/>
      <sz val="11"/>
      <color rgb="FFFF0000"/>
      <name val="Calibri"/>
    </font>
  </fonts>
  <fills count="30">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CFE2F3"/>
        <bgColor rgb="FFCFE2F3"/>
      </patternFill>
    </fill>
    <fill>
      <patternFill patternType="solid">
        <fgColor rgb="FFEFEFEF"/>
        <bgColor rgb="FFEFEFEF"/>
      </patternFill>
    </fill>
    <fill>
      <patternFill patternType="solid">
        <fgColor rgb="FFEAD1DC"/>
        <bgColor rgb="FFEAD1DC"/>
      </patternFill>
    </fill>
    <fill>
      <patternFill patternType="solid">
        <fgColor rgb="FFFFF2CC"/>
        <bgColor rgb="FFFFF2CC"/>
      </patternFill>
    </fill>
    <fill>
      <patternFill patternType="solid">
        <fgColor rgb="FFD9EAD3"/>
        <bgColor rgb="FFD9EAD3"/>
      </patternFill>
    </fill>
    <fill>
      <patternFill patternType="solid">
        <fgColor rgb="FF00FF00"/>
        <bgColor rgb="FF00FF00"/>
      </patternFill>
    </fill>
    <fill>
      <patternFill patternType="solid">
        <fgColor rgb="FFE5B8B7"/>
        <bgColor rgb="FFE5B8B7"/>
      </patternFill>
    </fill>
    <fill>
      <patternFill patternType="solid">
        <fgColor rgb="FFFBD4B4"/>
        <bgColor rgb="FFFBD4B4"/>
      </patternFill>
    </fill>
    <fill>
      <patternFill patternType="solid">
        <fgColor rgb="FFF6B26B"/>
        <bgColor rgb="FFF6B26B"/>
      </patternFill>
    </fill>
    <fill>
      <patternFill patternType="solid">
        <fgColor rgb="FFCCCCCC"/>
        <bgColor rgb="FFCCCCCC"/>
      </patternFill>
    </fill>
    <fill>
      <patternFill patternType="solid">
        <fgColor rgb="FFFFFF00"/>
        <bgColor rgb="FFFFFF00"/>
      </patternFill>
    </fill>
    <fill>
      <patternFill patternType="solid">
        <fgColor rgb="FFB7B7B7"/>
        <bgColor rgb="FFB7B7B7"/>
      </patternFill>
    </fill>
    <fill>
      <patternFill patternType="solid">
        <fgColor rgb="FFF2F2F2"/>
        <bgColor rgb="FFF2F2F2"/>
      </patternFill>
    </fill>
    <fill>
      <patternFill patternType="solid">
        <fgColor rgb="FFDAEEF3"/>
        <bgColor rgb="FFDAEEF3"/>
      </patternFill>
    </fill>
    <fill>
      <patternFill patternType="solid">
        <fgColor rgb="FFC2D69B"/>
        <bgColor rgb="FFC2D69B"/>
      </patternFill>
    </fill>
    <fill>
      <patternFill patternType="solid">
        <fgColor rgb="FF95B3D7"/>
        <bgColor rgb="FF95B3D7"/>
      </patternFill>
    </fill>
    <fill>
      <patternFill patternType="solid">
        <fgColor rgb="FFD99594"/>
        <bgColor rgb="FFD99594"/>
      </patternFill>
    </fill>
    <fill>
      <patternFill patternType="solid">
        <fgColor rgb="FFB6D7A8"/>
        <bgColor rgb="FFB6D7A8"/>
      </patternFill>
    </fill>
    <fill>
      <patternFill patternType="solid">
        <fgColor rgb="FFC0C0C0"/>
        <bgColor rgb="FFC0C0C0"/>
      </patternFill>
    </fill>
    <fill>
      <patternFill patternType="solid">
        <fgColor rgb="FFCCFFFF"/>
        <bgColor rgb="FFCCFFFF"/>
      </patternFill>
    </fill>
    <fill>
      <patternFill patternType="solid">
        <fgColor rgb="FFD8D8D8"/>
        <bgColor rgb="FFD8D8D8"/>
      </patternFill>
    </fill>
    <fill>
      <patternFill patternType="solid">
        <fgColor rgb="FF999999"/>
        <bgColor rgb="FF999999"/>
      </patternFill>
    </fill>
    <fill>
      <patternFill patternType="solid">
        <fgColor rgb="FF666666"/>
        <bgColor rgb="FF666666"/>
      </patternFill>
    </fill>
    <fill>
      <patternFill patternType="solid">
        <fgColor rgb="FFFF0000"/>
        <bgColor rgb="FFFF0000"/>
      </patternFill>
    </fill>
    <fill>
      <patternFill patternType="solid">
        <fgColor rgb="FFE6B8AF"/>
        <bgColor rgb="FFE6B8AF"/>
      </patternFill>
    </fill>
    <fill>
      <patternFill patternType="solid">
        <fgColor rgb="FFF4CCCC"/>
        <bgColor rgb="FFF4CCCC"/>
      </patternFill>
    </fill>
  </fills>
  <borders count="5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diagonal/>
    </border>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288">
    <xf numFmtId="0" fontId="0" fillId="0" borderId="0" xfId="0" applyFont="1" applyAlignment="1"/>
    <xf numFmtId="0" fontId="1" fillId="0" borderId="1" xfId="0" applyFont="1" applyBorder="1" applyAlignment="1">
      <alignment vertical="center" wrapText="1"/>
    </xf>
    <xf numFmtId="0" fontId="2" fillId="0" borderId="1" xfId="0" applyFont="1" applyBorder="1" applyAlignment="1">
      <alignment vertical="top" wrapText="1"/>
    </xf>
    <xf numFmtId="0" fontId="2" fillId="0" borderId="2" xfId="0" applyFont="1" applyBorder="1" applyAlignment="1">
      <alignment vertical="center" wrapText="1"/>
    </xf>
    <xf numFmtId="0" fontId="2" fillId="0" borderId="3" xfId="0" applyFont="1" applyBorder="1" applyAlignment="1">
      <alignment vertical="center" wrapText="1"/>
    </xf>
    <xf numFmtId="0" fontId="1" fillId="2" borderId="4" xfId="0" applyFont="1" applyFill="1" applyBorder="1" applyAlignment="1">
      <alignment vertical="center"/>
    </xf>
    <xf numFmtId="0" fontId="3" fillId="2" borderId="5" xfId="0" applyFont="1" applyFill="1" applyBorder="1" applyAlignment="1">
      <alignment vertical="center"/>
    </xf>
    <xf numFmtId="0" fontId="3" fillId="2" borderId="5" xfId="0" applyFont="1" applyFill="1" applyBorder="1" applyAlignment="1">
      <alignment vertical="center"/>
    </xf>
    <xf numFmtId="0" fontId="3" fillId="0" borderId="6" xfId="0" applyFont="1" applyBorder="1" applyAlignment="1">
      <alignment vertical="center"/>
    </xf>
    <xf numFmtId="0" fontId="3" fillId="2" borderId="7" xfId="0" applyFont="1" applyFill="1" applyBorder="1" applyAlignment="1">
      <alignment vertical="center"/>
    </xf>
    <xf numFmtId="0" fontId="2" fillId="2" borderId="4" xfId="0" applyFont="1" applyFill="1" applyBorder="1" applyAlignment="1">
      <alignment vertical="center" wrapText="1"/>
    </xf>
    <xf numFmtId="0" fontId="4" fillId="2" borderId="5" xfId="0" applyFont="1" applyFill="1" applyBorder="1" applyAlignment="1">
      <alignment vertical="center"/>
    </xf>
    <xf numFmtId="0" fontId="4" fillId="0" borderId="6" xfId="0" applyFont="1" applyBorder="1" applyAlignment="1">
      <alignment vertical="center"/>
    </xf>
    <xf numFmtId="0" fontId="4" fillId="2" borderId="7" xfId="0" applyFont="1" applyFill="1" applyBorder="1" applyAlignment="1">
      <alignment vertical="center"/>
    </xf>
    <xf numFmtId="0" fontId="1" fillId="0" borderId="1" xfId="0" applyFont="1" applyBorder="1" applyAlignment="1">
      <alignment vertical="top" wrapText="1"/>
    </xf>
    <xf numFmtId="0" fontId="1" fillId="0" borderId="3" xfId="0" applyFont="1" applyBorder="1" applyAlignment="1">
      <alignment vertical="top" wrapText="1"/>
    </xf>
    <xf numFmtId="0" fontId="1" fillId="0" borderId="1" xfId="0" applyFont="1" applyBorder="1" applyAlignment="1">
      <alignment horizontal="center" vertical="center" wrapText="1"/>
    </xf>
    <xf numFmtId="0" fontId="7" fillId="4" borderId="1" xfId="0" applyFont="1" applyFill="1" applyBorder="1" applyAlignment="1">
      <alignment horizontal="center" vertical="center"/>
    </xf>
    <xf numFmtId="0" fontId="4" fillId="4" borderId="1" xfId="0" applyFont="1" applyFill="1" applyBorder="1" applyAlignment="1">
      <alignment vertical="center"/>
    </xf>
    <xf numFmtId="0" fontId="7" fillId="4" borderId="1" xfId="0" applyFont="1" applyFill="1" applyBorder="1" applyAlignment="1">
      <alignment horizontal="right" vertical="center"/>
    </xf>
    <xf numFmtId="0" fontId="7" fillId="4" borderId="1" xfId="0" applyFont="1" applyFill="1" applyBorder="1" applyAlignment="1">
      <alignment horizontal="left" vertical="center"/>
    </xf>
    <xf numFmtId="0" fontId="7" fillId="4" borderId="1" xfId="0" applyFont="1" applyFill="1" applyBorder="1" applyAlignment="1">
      <alignment vertical="center"/>
    </xf>
    <xf numFmtId="0" fontId="4"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vertical="center"/>
    </xf>
    <xf numFmtId="0" fontId="7" fillId="5" borderId="12" xfId="0" applyFont="1" applyFill="1" applyBorder="1" applyAlignment="1">
      <alignment horizontal="center" vertical="center"/>
    </xf>
    <xf numFmtId="0" fontId="7" fillId="5" borderId="18" xfId="0" applyFont="1" applyFill="1" applyBorder="1" applyAlignment="1">
      <alignment vertical="center"/>
    </xf>
    <xf numFmtId="0" fontId="7" fillId="5" borderId="18" xfId="0" applyFont="1" applyFill="1" applyBorder="1" applyAlignment="1">
      <alignment horizontal="center" vertical="center"/>
    </xf>
    <xf numFmtId="0" fontId="7" fillId="5" borderId="18" xfId="0" applyFont="1" applyFill="1" applyBorder="1" applyAlignment="1">
      <alignment horizontal="right" vertical="center"/>
    </xf>
    <xf numFmtId="0" fontId="7" fillId="5" borderId="18" xfId="0" applyFont="1" applyFill="1" applyBorder="1" applyAlignment="1">
      <alignment horizontal="left" vertical="center"/>
    </xf>
    <xf numFmtId="0" fontId="7" fillId="5" borderId="18" xfId="0" applyFont="1" applyFill="1" applyBorder="1" applyAlignment="1">
      <alignment vertical="center"/>
    </xf>
    <xf numFmtId="0" fontId="7" fillId="5" borderId="18"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18" xfId="0" applyFont="1" applyFill="1" applyBorder="1" applyAlignment="1">
      <alignment horizontal="right" vertical="center"/>
    </xf>
    <xf numFmtId="0" fontId="7" fillId="5" borderId="18" xfId="0" applyFont="1" applyFill="1" applyBorder="1" applyAlignment="1">
      <alignment vertical="center"/>
    </xf>
    <xf numFmtId="0" fontId="7" fillId="5" borderId="18" xfId="0" applyFont="1" applyFill="1" applyBorder="1" applyAlignment="1">
      <alignment horizontal="left" vertical="center"/>
    </xf>
    <xf numFmtId="0" fontId="7" fillId="0" borderId="1" xfId="0" applyFont="1" applyBorder="1" applyAlignment="1">
      <alignment horizontal="center" vertical="center"/>
    </xf>
    <xf numFmtId="0" fontId="7" fillId="0" borderId="18" xfId="0" applyFont="1" applyBorder="1" applyAlignment="1">
      <alignment vertical="center"/>
    </xf>
    <xf numFmtId="0" fontId="8" fillId="6" borderId="1" xfId="0" applyFont="1" applyFill="1" applyBorder="1" applyAlignment="1">
      <alignment horizontal="center" vertical="center"/>
    </xf>
    <xf numFmtId="0" fontId="7" fillId="6" borderId="1" xfId="0" applyFont="1" applyFill="1" applyBorder="1" applyAlignment="1">
      <alignment vertical="center"/>
    </xf>
    <xf numFmtId="0" fontId="8" fillId="6" borderId="1" xfId="0" applyFont="1" applyFill="1" applyBorder="1" applyAlignment="1">
      <alignment horizontal="center" vertical="center"/>
    </xf>
    <xf numFmtId="0" fontId="8" fillId="6" borderId="1" xfId="0" applyFont="1" applyFill="1" applyBorder="1" applyAlignment="1">
      <alignment horizontal="right" vertical="center"/>
    </xf>
    <xf numFmtId="0" fontId="8"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horizontal="right" vertical="center"/>
    </xf>
    <xf numFmtId="0" fontId="7" fillId="6" borderId="1" xfId="0" applyFont="1" applyFill="1" applyBorder="1" applyAlignment="1">
      <alignment horizontal="left" vertical="center"/>
    </xf>
    <xf numFmtId="0" fontId="7" fillId="6" borderId="1" xfId="0" applyFont="1" applyFill="1" applyBorder="1" applyAlignment="1">
      <alignment horizontal="left" vertical="center"/>
    </xf>
    <xf numFmtId="0" fontId="7" fillId="0" borderId="1" xfId="0" applyFont="1" applyBorder="1" applyAlignment="1">
      <alignment vertical="center"/>
    </xf>
    <xf numFmtId="0" fontId="7" fillId="6" borderId="1" xfId="0" applyFont="1" applyFill="1" applyBorder="1" applyAlignment="1">
      <alignment horizontal="center" vertical="center"/>
    </xf>
    <xf numFmtId="0" fontId="7" fillId="6" borderId="1" xfId="0" applyFont="1" applyFill="1" applyBorder="1" applyAlignment="1">
      <alignment horizontal="right" vertical="center"/>
    </xf>
    <xf numFmtId="0" fontId="7" fillId="6" borderId="1" xfId="0" applyFont="1" applyFill="1" applyBorder="1" applyAlignment="1">
      <alignment vertical="center"/>
    </xf>
    <xf numFmtId="0" fontId="7" fillId="6" borderId="1" xfId="0" applyFont="1" applyFill="1" applyBorder="1" applyAlignment="1">
      <alignment horizontal="left" vertical="center"/>
    </xf>
    <xf numFmtId="0" fontId="7" fillId="7" borderId="1" xfId="0" applyFont="1" applyFill="1" applyBorder="1" applyAlignment="1">
      <alignment horizontal="center" vertical="center"/>
    </xf>
    <xf numFmtId="0" fontId="4" fillId="7" borderId="1" xfId="0" applyFont="1" applyFill="1" applyBorder="1" applyAlignment="1">
      <alignment vertical="center"/>
    </xf>
    <xf numFmtId="0" fontId="7" fillId="7" borderId="1" xfId="0" applyFont="1" applyFill="1" applyBorder="1" applyAlignment="1">
      <alignment horizontal="right" vertical="center"/>
    </xf>
    <xf numFmtId="0" fontId="7" fillId="7" borderId="1" xfId="0" applyFont="1" applyFill="1" applyBorder="1" applyAlignment="1">
      <alignment horizontal="left" vertical="center"/>
    </xf>
    <xf numFmtId="0" fontId="7" fillId="7" borderId="1" xfId="0" applyFont="1" applyFill="1" applyBorder="1" applyAlignment="1">
      <alignment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4" fillId="8" borderId="1" xfId="0" applyFont="1" applyFill="1" applyBorder="1" applyAlignment="1">
      <alignment vertical="center"/>
    </xf>
    <xf numFmtId="0" fontId="7" fillId="8" borderId="1" xfId="0" applyFont="1" applyFill="1" applyBorder="1" applyAlignment="1">
      <alignment horizontal="right" vertical="center"/>
    </xf>
    <xf numFmtId="0" fontId="7" fillId="8" borderId="1" xfId="0" applyFont="1" applyFill="1" applyBorder="1" applyAlignment="1">
      <alignment horizontal="left" vertical="center"/>
    </xf>
    <xf numFmtId="0" fontId="7" fillId="8" borderId="1" xfId="0" applyFont="1" applyFill="1" applyBorder="1" applyAlignment="1">
      <alignment vertical="center"/>
    </xf>
    <xf numFmtId="0" fontId="7" fillId="8" borderId="1" xfId="0" applyFont="1" applyFill="1" applyBorder="1" applyAlignment="1">
      <alignment horizontal="center" vertical="center"/>
    </xf>
    <xf numFmtId="0" fontId="7" fillId="8" borderId="1" xfId="0" applyFont="1" applyFill="1" applyBorder="1" applyAlignment="1">
      <alignment vertical="center"/>
    </xf>
    <xf numFmtId="0" fontId="7" fillId="10" borderId="1" xfId="0" applyFont="1" applyFill="1" applyBorder="1" applyAlignment="1">
      <alignment horizontal="center" vertical="center"/>
    </xf>
    <xf numFmtId="18" fontId="9"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8" xfId="0" applyFont="1" applyBorder="1" applyAlignment="1">
      <alignment horizontal="center" vertical="center"/>
    </xf>
    <xf numFmtId="0" fontId="7" fillId="5" borderId="18" xfId="0" applyFont="1" applyFill="1" applyBorder="1" applyAlignment="1">
      <alignment horizontal="right" vertical="center"/>
    </xf>
    <xf numFmtId="0" fontId="7" fillId="5" borderId="18" xfId="0" applyFont="1" applyFill="1" applyBorder="1" applyAlignment="1">
      <alignment horizontal="left" vertical="center"/>
    </xf>
    <xf numFmtId="0" fontId="7" fillId="4" borderId="1" xfId="0" applyFont="1" applyFill="1" applyBorder="1" applyAlignment="1">
      <alignment horizontal="left" vertical="center"/>
    </xf>
    <xf numFmtId="0" fontId="7" fillId="4" borderId="1" xfId="0" applyFont="1" applyFill="1" applyBorder="1" applyAlignment="1">
      <alignment horizontal="right" vertical="center"/>
    </xf>
    <xf numFmtId="0" fontId="7" fillId="11" borderId="18" xfId="0" applyFont="1" applyFill="1" applyBorder="1" applyAlignment="1">
      <alignment horizontal="center" vertical="center"/>
    </xf>
    <xf numFmtId="0" fontId="7" fillId="11" borderId="18" xfId="0" applyFont="1" applyFill="1" applyBorder="1" applyAlignment="1">
      <alignment horizontal="right" vertical="center"/>
    </xf>
    <xf numFmtId="0" fontId="7" fillId="11" borderId="18" xfId="0" applyFont="1" applyFill="1" applyBorder="1" applyAlignment="1">
      <alignment horizontal="left" vertical="center"/>
    </xf>
    <xf numFmtId="0" fontId="7" fillId="6" borderId="1" xfId="0" applyFont="1" applyFill="1" applyBorder="1" applyAlignment="1">
      <alignment horizontal="right" vertical="center"/>
    </xf>
    <xf numFmtId="0" fontId="7" fillId="12" borderId="1" xfId="0" applyFont="1" applyFill="1" applyBorder="1" applyAlignment="1">
      <alignment horizontal="center" vertical="center"/>
    </xf>
    <xf numFmtId="0" fontId="7" fillId="4" borderId="18" xfId="0" applyFont="1" applyFill="1" applyBorder="1" applyAlignment="1">
      <alignment horizontal="right" vertical="center"/>
    </xf>
    <xf numFmtId="0" fontId="7" fillId="4" borderId="18" xfId="0" applyFont="1" applyFill="1" applyBorder="1" applyAlignment="1">
      <alignment horizontal="left" vertical="center"/>
    </xf>
    <xf numFmtId="0" fontId="7" fillId="13" borderId="1" xfId="0" applyFont="1" applyFill="1" applyBorder="1" applyAlignment="1">
      <alignment horizontal="center" vertical="center"/>
    </xf>
    <xf numFmtId="0" fontId="7" fillId="14" borderId="1" xfId="0" applyFont="1" applyFill="1" applyBorder="1" applyAlignment="1">
      <alignment horizontal="center" vertical="center"/>
    </xf>
    <xf numFmtId="0" fontId="7" fillId="13" borderId="18" xfId="0" applyFont="1" applyFill="1" applyBorder="1" applyAlignment="1">
      <alignment horizontal="center" vertical="center"/>
    </xf>
    <xf numFmtId="0" fontId="7" fillId="14" borderId="18" xfId="0" applyFont="1" applyFill="1" applyBorder="1" applyAlignment="1">
      <alignment horizontal="center" vertical="center"/>
    </xf>
    <xf numFmtId="0" fontId="7" fillId="15" borderId="3" xfId="0" applyFont="1" applyFill="1" applyBorder="1" applyAlignment="1">
      <alignment horizontal="center" vertical="center"/>
    </xf>
    <xf numFmtId="0" fontId="7" fillId="15" borderId="11" xfId="0" applyFont="1" applyFill="1" applyBorder="1" applyAlignment="1">
      <alignment horizontal="center" vertical="center"/>
    </xf>
    <xf numFmtId="0" fontId="10" fillId="0" borderId="1" xfId="0" applyFont="1" applyBorder="1" applyAlignment="1">
      <alignment horizontal="center"/>
    </xf>
    <xf numFmtId="0" fontId="4" fillId="22" borderId="23" xfId="0" applyFont="1" applyFill="1" applyBorder="1" applyAlignment="1"/>
    <xf numFmtId="0" fontId="4" fillId="22" borderId="4" xfId="0" applyFont="1" applyFill="1" applyBorder="1" applyAlignment="1"/>
    <xf numFmtId="0" fontId="7" fillId="14" borderId="23" xfId="0" applyFont="1" applyFill="1" applyBorder="1" applyAlignment="1">
      <alignment horizontal="center"/>
    </xf>
    <xf numFmtId="0" fontId="7" fillId="23" borderId="24" xfId="0" applyFont="1" applyFill="1" applyBorder="1" applyAlignment="1">
      <alignment horizontal="center"/>
    </xf>
    <xf numFmtId="0" fontId="4" fillId="22" borderId="25" xfId="0" applyFont="1" applyFill="1" applyBorder="1" applyAlignment="1"/>
    <xf numFmtId="0" fontId="4" fillId="22" borderId="7" xfId="0" applyFont="1" applyFill="1" applyBorder="1" applyAlignment="1"/>
    <xf numFmtId="0" fontId="7" fillId="23" borderId="25" xfId="0" applyFont="1" applyFill="1" applyBorder="1" applyAlignment="1">
      <alignment horizontal="center"/>
    </xf>
    <xf numFmtId="0" fontId="7" fillId="14" borderId="26" xfId="0" applyFont="1" applyFill="1" applyBorder="1" applyAlignment="1">
      <alignment horizontal="center"/>
    </xf>
    <xf numFmtId="0" fontId="7" fillId="14" borderId="27" xfId="0" applyFont="1" applyFill="1" applyBorder="1" applyAlignment="1">
      <alignment horizontal="center"/>
    </xf>
    <xf numFmtId="0" fontId="7" fillId="23" borderId="28" xfId="0" applyFont="1" applyFill="1" applyBorder="1" applyAlignment="1">
      <alignment horizontal="center"/>
    </xf>
    <xf numFmtId="0" fontId="7" fillId="23" borderId="4" xfId="0" applyFont="1" applyFill="1" applyBorder="1" applyAlignment="1">
      <alignment horizontal="center"/>
    </xf>
    <xf numFmtId="0" fontId="4" fillId="22" borderId="24" xfId="0" applyFont="1" applyFill="1" applyBorder="1" applyAlignment="1"/>
    <xf numFmtId="0" fontId="7" fillId="23" borderId="26" xfId="0" applyFont="1" applyFill="1" applyBorder="1" applyAlignment="1">
      <alignment horizontal="center"/>
    </xf>
    <xf numFmtId="0" fontId="7" fillId="14" borderId="7" xfId="0" applyFont="1" applyFill="1" applyBorder="1" applyAlignment="1">
      <alignment horizontal="center"/>
    </xf>
    <xf numFmtId="0" fontId="4" fillId="22" borderId="27" xfId="0" applyFont="1" applyFill="1" applyBorder="1" applyAlignment="1"/>
    <xf numFmtId="0" fontId="4" fillId="22" borderId="28" xfId="0" applyFont="1" applyFill="1" applyBorder="1" applyAlignment="1"/>
    <xf numFmtId="0" fontId="13" fillId="2" borderId="0" xfId="0" applyFont="1" applyFill="1"/>
    <xf numFmtId="0" fontId="7" fillId="14" borderId="23" xfId="0" applyFont="1" applyFill="1" applyBorder="1" applyAlignment="1">
      <alignment horizontal="center"/>
    </xf>
    <xf numFmtId="0" fontId="7" fillId="14" borderId="26" xfId="0" applyFont="1" applyFill="1" applyBorder="1" applyAlignment="1">
      <alignment horizontal="center"/>
    </xf>
    <xf numFmtId="0" fontId="7" fillId="14" borderId="27" xfId="0" applyFont="1" applyFill="1" applyBorder="1" applyAlignment="1">
      <alignment horizontal="center"/>
    </xf>
    <xf numFmtId="0" fontId="7" fillId="23" borderId="29" xfId="0" applyFont="1" applyFill="1" applyBorder="1" applyAlignment="1">
      <alignment horizontal="center"/>
    </xf>
    <xf numFmtId="0" fontId="7" fillId="14" borderId="30" xfId="0" applyFont="1" applyFill="1" applyBorder="1" applyAlignment="1">
      <alignment horizontal="center"/>
    </xf>
    <xf numFmtId="0" fontId="7" fillId="14" borderId="31" xfId="0" applyFont="1" applyFill="1" applyBorder="1" applyAlignment="1">
      <alignment horizontal="center"/>
    </xf>
    <xf numFmtId="0" fontId="7" fillId="23" borderId="32" xfId="0" applyFont="1" applyFill="1" applyBorder="1" applyAlignment="1">
      <alignment horizontal="center"/>
    </xf>
    <xf numFmtId="0" fontId="7" fillId="14" borderId="31" xfId="0" applyFont="1" applyFill="1" applyBorder="1" applyAlignment="1">
      <alignment horizontal="center"/>
    </xf>
    <xf numFmtId="0" fontId="7" fillId="23" borderId="33" xfId="0" applyFont="1" applyFill="1" applyBorder="1" applyAlignment="1">
      <alignment horizontal="center"/>
    </xf>
    <xf numFmtId="0" fontId="7" fillId="0" borderId="1" xfId="0" applyFont="1" applyBorder="1" applyAlignment="1">
      <alignment horizontal="center"/>
    </xf>
    <xf numFmtId="0" fontId="4" fillId="0" borderId="12" xfId="0" applyFont="1" applyBorder="1" applyAlignment="1"/>
    <xf numFmtId="0" fontId="4" fillId="3" borderId="12" xfId="0" applyFont="1" applyFill="1" applyBorder="1" applyAlignment="1"/>
    <xf numFmtId="0" fontId="4" fillId="3" borderId="12" xfId="0" applyFont="1" applyFill="1" applyBorder="1" applyAlignment="1">
      <alignment horizontal="center"/>
    </xf>
    <xf numFmtId="0" fontId="4" fillId="3" borderId="12" xfId="0" applyFont="1" applyFill="1" applyBorder="1" applyAlignment="1">
      <alignment horizontal="center"/>
    </xf>
    <xf numFmtId="2" fontId="4" fillId="3" borderId="12" xfId="0" applyNumberFormat="1" applyFont="1" applyFill="1" applyBorder="1" applyAlignment="1">
      <alignment horizontal="center"/>
    </xf>
    <xf numFmtId="0" fontId="4" fillId="0" borderId="12" xfId="0" applyFont="1" applyBorder="1" applyAlignment="1">
      <alignment horizontal="center"/>
    </xf>
    <xf numFmtId="0" fontId="4" fillId="3" borderId="34" xfId="0" applyFont="1" applyFill="1" applyBorder="1" applyAlignment="1">
      <alignment horizontal="center"/>
    </xf>
    <xf numFmtId="0" fontId="4" fillId="0" borderId="12" xfId="0" applyFont="1" applyBorder="1" applyAlignment="1">
      <alignment horizontal="center"/>
    </xf>
    <xf numFmtId="0" fontId="4" fillId="3" borderId="34" xfId="0" applyFont="1" applyFill="1" applyBorder="1" applyAlignment="1">
      <alignment horizontal="center"/>
    </xf>
    <xf numFmtId="2" fontId="4" fillId="3" borderId="34" xfId="0" applyNumberFormat="1" applyFont="1" applyFill="1" applyBorder="1" applyAlignment="1">
      <alignment horizontal="center"/>
    </xf>
    <xf numFmtId="0" fontId="4" fillId="0" borderId="34" xfId="0" applyFont="1" applyBorder="1" applyAlignment="1">
      <alignment horizontal="center"/>
    </xf>
    <xf numFmtId="0" fontId="4" fillId="0" borderId="12" xfId="0" applyFont="1" applyBorder="1" applyAlignment="1"/>
    <xf numFmtId="0" fontId="4" fillId="3" borderId="34" xfId="0" applyFont="1" applyFill="1" applyBorder="1" applyAlignment="1"/>
    <xf numFmtId="0" fontId="4" fillId="0" borderId="34" xfId="0" applyFont="1" applyBorder="1" applyAlignment="1"/>
    <xf numFmtId="0" fontId="4" fillId="3" borderId="34" xfId="0" applyFont="1" applyFill="1" applyBorder="1" applyAlignment="1"/>
    <xf numFmtId="0" fontId="4" fillId="3" borderId="12" xfId="0" applyFont="1" applyFill="1" applyBorder="1" applyAlignment="1"/>
    <xf numFmtId="0" fontId="4" fillId="0" borderId="34" xfId="0" applyFont="1" applyBorder="1" applyAlignment="1"/>
    <xf numFmtId="0" fontId="4" fillId="0" borderId="1" xfId="0" applyFont="1" applyBorder="1" applyAlignment="1"/>
    <xf numFmtId="0" fontId="4" fillId="3" borderId="1" xfId="0" applyFont="1" applyFill="1" applyBorder="1" applyAlignment="1"/>
    <xf numFmtId="0" fontId="7" fillId="0" borderId="18" xfId="0" applyFont="1" applyBorder="1" applyAlignment="1">
      <alignment horizontal="center"/>
    </xf>
    <xf numFmtId="0" fontId="4" fillId="3" borderId="1" xfId="0" applyFont="1" applyFill="1" applyBorder="1" applyAlignment="1">
      <alignment horizontal="center"/>
    </xf>
    <xf numFmtId="0" fontId="4" fillId="3" borderId="1" xfId="0" applyFont="1" applyFill="1" applyBorder="1" applyAlignment="1">
      <alignment horizontal="center"/>
    </xf>
    <xf numFmtId="0" fontId="4" fillId="3" borderId="18" xfId="0" applyFont="1" applyFill="1" applyBorder="1" applyAlignment="1">
      <alignment horizontal="center"/>
    </xf>
    <xf numFmtId="2" fontId="4" fillId="3" borderId="35" xfId="0" applyNumberFormat="1" applyFont="1" applyFill="1" applyBorder="1" applyAlignment="1">
      <alignment horizontal="center"/>
    </xf>
    <xf numFmtId="0" fontId="4" fillId="3" borderId="18" xfId="0" applyFont="1" applyFill="1" applyBorder="1" applyAlignment="1"/>
    <xf numFmtId="0" fontId="4" fillId="3" borderId="18" xfId="0" applyFont="1" applyFill="1" applyBorder="1" applyAlignment="1">
      <alignment horizontal="center"/>
    </xf>
    <xf numFmtId="0" fontId="4" fillId="0" borderId="18" xfId="0" applyFont="1" applyBorder="1" applyAlignment="1">
      <alignment horizontal="center"/>
    </xf>
    <xf numFmtId="2" fontId="4" fillId="3" borderId="7" xfId="0" applyNumberFormat="1" applyFont="1" applyFill="1" applyBorder="1" applyAlignment="1">
      <alignment horizontal="center"/>
    </xf>
    <xf numFmtId="0" fontId="4" fillId="0" borderId="18" xfId="0" applyFont="1" applyBorder="1" applyAlignment="1"/>
    <xf numFmtId="0" fontId="4" fillId="0" borderId="18" xfId="0" applyFont="1" applyBorder="1" applyAlignment="1">
      <alignment horizontal="center"/>
    </xf>
    <xf numFmtId="0" fontId="4" fillId="0" borderId="18" xfId="0" applyFont="1" applyBorder="1" applyAlignment="1">
      <alignment horizontal="center" vertical="center"/>
    </xf>
    <xf numFmtId="0" fontId="4" fillId="3" borderId="12" xfId="0" applyFont="1" applyFill="1" applyBorder="1" applyAlignment="1">
      <alignment vertical="center"/>
    </xf>
    <xf numFmtId="0" fontId="4" fillId="3" borderId="35" xfId="0" applyFont="1" applyFill="1" applyBorder="1" applyAlignment="1">
      <alignment horizontal="center" vertical="center"/>
    </xf>
    <xf numFmtId="0" fontId="4" fillId="3" borderId="35" xfId="0" applyFont="1" applyFill="1" applyBorder="1" applyAlignment="1">
      <alignment vertical="center"/>
    </xf>
    <xf numFmtId="0" fontId="4" fillId="3" borderId="35" xfId="0" applyFont="1" applyFill="1" applyBorder="1" applyAlignment="1">
      <alignment horizontal="center" vertical="center"/>
    </xf>
    <xf numFmtId="2" fontId="4" fillId="0" borderId="35" xfId="0" applyNumberFormat="1" applyFont="1" applyBorder="1" applyAlignment="1">
      <alignment horizontal="center" vertical="center"/>
    </xf>
    <xf numFmtId="0" fontId="4" fillId="0" borderId="1" xfId="0" applyFont="1" applyBorder="1" applyAlignment="1">
      <alignment vertical="center"/>
    </xf>
    <xf numFmtId="0" fontId="4" fillId="0" borderId="18" xfId="0" applyFont="1" applyBorder="1" applyAlignment="1">
      <alignment horizontal="center" vertical="center"/>
    </xf>
    <xf numFmtId="0" fontId="4" fillId="0" borderId="18" xfId="0" applyFont="1" applyBorder="1" applyAlignment="1">
      <alignment vertical="center"/>
    </xf>
    <xf numFmtId="0" fontId="4" fillId="3" borderId="7" xfId="0" applyFont="1" applyFill="1" applyBorder="1" applyAlignment="1">
      <alignment horizontal="center" vertical="center"/>
    </xf>
    <xf numFmtId="2" fontId="4" fillId="3" borderId="7" xfId="0" applyNumberFormat="1" applyFont="1" applyFill="1" applyBorder="1" applyAlignment="1">
      <alignment horizontal="center" vertical="center"/>
    </xf>
    <xf numFmtId="0" fontId="4" fillId="3" borderId="1" xfId="0" applyFont="1" applyFill="1" applyBorder="1" applyAlignment="1">
      <alignment vertical="center"/>
    </xf>
    <xf numFmtId="0" fontId="4" fillId="3" borderId="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8" xfId="0" applyFont="1" applyFill="1" applyBorder="1" applyAlignment="1">
      <alignment vertical="center"/>
    </xf>
    <xf numFmtId="0" fontId="4" fillId="3" borderId="18" xfId="0" applyFont="1" applyFill="1" applyBorder="1" applyAlignment="1">
      <alignment horizontal="center" vertical="center"/>
    </xf>
    <xf numFmtId="2" fontId="4" fillId="3" borderId="18" xfId="0" applyNumberFormat="1" applyFont="1" applyFill="1" applyBorder="1" applyAlignment="1">
      <alignment horizontal="center" vertical="center"/>
    </xf>
    <xf numFmtId="0" fontId="4" fillId="25" borderId="7" xfId="0" applyFont="1" applyFill="1" applyBorder="1" applyAlignment="1">
      <alignment vertical="center"/>
    </xf>
    <xf numFmtId="0" fontId="4" fillId="3" borderId="7" xfId="0" applyFont="1" applyFill="1" applyBorder="1" applyAlignment="1">
      <alignment vertical="center"/>
    </xf>
    <xf numFmtId="0" fontId="4" fillId="0" borderId="7"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horizontal="center" vertical="center"/>
    </xf>
    <xf numFmtId="2" fontId="4" fillId="0" borderId="18" xfId="0" applyNumberFormat="1" applyFont="1" applyBorder="1" applyAlignment="1">
      <alignment horizontal="center" vertical="center"/>
    </xf>
    <xf numFmtId="0" fontId="4" fillId="0" borderId="1" xfId="0" applyFont="1" applyBorder="1" applyAlignment="1">
      <alignment horizontal="center" vertical="center"/>
    </xf>
    <xf numFmtId="2" fontId="4" fillId="3" borderId="35" xfId="0" applyNumberFormat="1" applyFont="1" applyFill="1" applyBorder="1" applyAlignment="1">
      <alignment horizontal="center" vertical="center"/>
    </xf>
    <xf numFmtId="0" fontId="4" fillId="26" borderId="7" xfId="0" applyFont="1" applyFill="1" applyBorder="1" applyAlignment="1">
      <alignment vertical="center"/>
    </xf>
    <xf numFmtId="0" fontId="13" fillId="0" borderId="0" xfId="0" applyFont="1" applyAlignment="1">
      <alignment vertical="center"/>
    </xf>
    <xf numFmtId="0" fontId="4" fillId="0" borderId="34" xfId="0" applyFont="1" applyBorder="1" applyAlignment="1">
      <alignment horizontal="center"/>
    </xf>
    <xf numFmtId="0" fontId="7" fillId="3" borderId="38" xfId="0" applyFont="1" applyFill="1" applyBorder="1" applyAlignment="1">
      <alignment horizontal="center"/>
    </xf>
    <xf numFmtId="0" fontId="7" fillId="3" borderId="39" xfId="0" applyFont="1" applyFill="1" applyBorder="1" applyAlignment="1">
      <alignment horizontal="center"/>
    </xf>
    <xf numFmtId="0" fontId="7" fillId="3" borderId="40" xfId="0" applyFont="1" applyFill="1" applyBorder="1" applyAlignment="1">
      <alignment horizontal="center"/>
    </xf>
    <xf numFmtId="0" fontId="7" fillId="3" borderId="41" xfId="0" applyFont="1" applyFill="1" applyBorder="1" applyAlignment="1">
      <alignment horizontal="center"/>
    </xf>
    <xf numFmtId="0" fontId="7" fillId="0" borderId="42" xfId="0" applyFont="1" applyBorder="1" applyAlignment="1">
      <alignment horizontal="center"/>
    </xf>
    <xf numFmtId="0" fontId="7" fillId="3" borderId="43" xfId="0" applyFont="1" applyFill="1" applyBorder="1" applyAlignment="1">
      <alignment horizontal="center"/>
    </xf>
    <xf numFmtId="0" fontId="7" fillId="14" borderId="40" xfId="0" applyFont="1" applyFill="1" applyBorder="1" applyAlignment="1">
      <alignment horizontal="center"/>
    </xf>
    <xf numFmtId="0" fontId="7" fillId="14" borderId="41" xfId="0" applyFont="1" applyFill="1" applyBorder="1" applyAlignment="1">
      <alignment horizontal="center"/>
    </xf>
    <xf numFmtId="0" fontId="4" fillId="3" borderId="44" xfId="0" applyFont="1" applyFill="1" applyBorder="1"/>
    <xf numFmtId="0" fontId="4" fillId="3" borderId="41" xfId="0" applyFont="1" applyFill="1" applyBorder="1"/>
    <xf numFmtId="0" fontId="7" fillId="14" borderId="45" xfId="0" applyFont="1" applyFill="1" applyBorder="1" applyAlignment="1">
      <alignment horizontal="center"/>
    </xf>
    <xf numFmtId="0" fontId="7" fillId="14" borderId="46" xfId="0" applyFont="1" applyFill="1" applyBorder="1" applyAlignment="1">
      <alignment horizontal="center"/>
    </xf>
    <xf numFmtId="0" fontId="4" fillId="3" borderId="47" xfId="0" applyFont="1" applyFill="1" applyBorder="1"/>
    <xf numFmtId="0" fontId="15" fillId="3" borderId="47" xfId="0" applyFont="1" applyFill="1" applyBorder="1" applyAlignment="1">
      <alignment horizontal="center"/>
    </xf>
    <xf numFmtId="0" fontId="7" fillId="3" borderId="40" xfId="0" applyFont="1" applyFill="1" applyBorder="1" applyAlignment="1">
      <alignment horizontal="center"/>
    </xf>
    <xf numFmtId="0" fontId="7" fillId="14" borderId="45" xfId="0" applyFont="1" applyFill="1" applyBorder="1" applyAlignment="1">
      <alignment horizontal="center"/>
    </xf>
    <xf numFmtId="0" fontId="14" fillId="0" borderId="12" xfId="0" applyFont="1" applyBorder="1" applyAlignment="1">
      <alignment horizontal="center" vertical="center" wrapText="1"/>
    </xf>
    <xf numFmtId="0" fontId="7" fillId="0" borderId="12" xfId="0" applyFont="1" applyBorder="1" applyAlignment="1">
      <alignment horizontal="center" vertical="center" textRotation="90" wrapText="1"/>
    </xf>
    <xf numFmtId="0" fontId="7" fillId="3" borderId="34" xfId="0" applyFont="1" applyFill="1" applyBorder="1" applyAlignment="1">
      <alignment horizontal="center" vertical="center"/>
    </xf>
    <xf numFmtId="0" fontId="7" fillId="27" borderId="7" xfId="0" applyFont="1" applyFill="1" applyBorder="1" applyAlignment="1">
      <alignment horizontal="center" vertical="center"/>
    </xf>
    <xf numFmtId="0" fontId="7" fillId="28" borderId="7" xfId="0" applyFont="1" applyFill="1" applyBorder="1" applyAlignment="1">
      <alignment horizontal="center" vertical="center"/>
    </xf>
    <xf numFmtId="0" fontId="7" fillId="9" borderId="7" xfId="0" applyFont="1" applyFill="1" applyBorder="1" applyAlignment="1">
      <alignment horizontal="center" vertical="center"/>
    </xf>
    <xf numFmtId="0" fontId="4" fillId="3" borderId="26" xfId="0" applyFont="1" applyFill="1" applyBorder="1" applyAlignment="1">
      <alignment vertical="center"/>
    </xf>
    <xf numFmtId="0" fontId="7" fillId="0" borderId="1" xfId="0" applyFont="1" applyBorder="1" applyAlignment="1">
      <alignment horizontal="center" vertical="center" textRotation="90" wrapText="1"/>
    </xf>
    <xf numFmtId="0" fontId="7" fillId="29" borderId="7" xfId="0" applyFont="1" applyFill="1" applyBorder="1" applyAlignment="1">
      <alignment horizontal="center" vertical="center"/>
    </xf>
    <xf numFmtId="0" fontId="7" fillId="0" borderId="18" xfId="0" applyFont="1" applyBorder="1" applyAlignment="1">
      <alignment horizontal="center" vertical="center"/>
    </xf>
    <xf numFmtId="2" fontId="7" fillId="0" borderId="18" xfId="0" applyNumberFormat="1" applyFont="1" applyBorder="1" applyAlignment="1">
      <alignment horizontal="center" vertical="center"/>
    </xf>
    <xf numFmtId="0" fontId="7" fillId="0" borderId="13" xfId="0" applyFont="1" applyBorder="1" applyAlignment="1">
      <alignment vertical="center"/>
    </xf>
    <xf numFmtId="0" fontId="6" fillId="0" borderId="14" xfId="0" applyFont="1" applyBorder="1"/>
    <xf numFmtId="0" fontId="6" fillId="0" borderId="2" xfId="0" applyFont="1" applyBorder="1"/>
    <xf numFmtId="0" fontId="6" fillId="0" borderId="15" xfId="0" applyFont="1" applyBorder="1"/>
    <xf numFmtId="0" fontId="0" fillId="0" borderId="0" xfId="0" applyFont="1" applyAlignment="1"/>
    <xf numFmtId="0" fontId="6" fillId="0" borderId="6" xfId="0" applyFont="1" applyBorder="1"/>
    <xf numFmtId="0" fontId="6" fillId="0" borderId="16" xfId="0" applyFont="1" applyBorder="1"/>
    <xf numFmtId="0" fontId="6" fillId="0" borderId="17" xfId="0" applyFont="1" applyBorder="1"/>
    <xf numFmtId="0" fontId="6" fillId="0" borderId="18" xfId="0" applyFont="1" applyBorder="1"/>
    <xf numFmtId="0" fontId="7" fillId="8" borderId="8" xfId="0" applyFont="1" applyFill="1" applyBorder="1" applyAlignment="1">
      <alignment horizontal="center" vertical="center"/>
    </xf>
    <xf numFmtId="0" fontId="6" fillId="0" borderId="10" xfId="0" applyFont="1" applyBorder="1"/>
    <xf numFmtId="0" fontId="7" fillId="7" borderId="3" xfId="0" applyFont="1" applyFill="1" applyBorder="1" applyAlignment="1">
      <alignment horizontal="center" vertical="center"/>
    </xf>
    <xf numFmtId="0" fontId="6" fillId="0" borderId="11" xfId="0" applyFont="1" applyBorder="1"/>
    <xf numFmtId="0" fontId="6" fillId="0" borderId="12" xfId="0" applyFont="1" applyBorder="1"/>
    <xf numFmtId="0" fontId="6" fillId="0" borderId="9" xfId="0" applyFont="1" applyBorder="1"/>
    <xf numFmtId="0" fontId="7" fillId="4" borderId="3" xfId="0" applyFont="1" applyFill="1" applyBorder="1" applyAlignment="1">
      <alignment horizontal="center" vertical="center"/>
    </xf>
    <xf numFmtId="0" fontId="7" fillId="5" borderId="9" xfId="0" applyFont="1" applyFill="1" applyBorder="1" applyAlignment="1">
      <alignment horizontal="center" vertical="center"/>
    </xf>
    <xf numFmtId="0" fontId="8" fillId="6" borderId="8" xfId="0" applyFont="1" applyFill="1" applyBorder="1" applyAlignment="1">
      <alignment horizontal="center" vertical="center"/>
    </xf>
    <xf numFmtId="0" fontId="5" fillId="3" borderId="8" xfId="0" applyFont="1" applyFill="1" applyBorder="1" applyAlignment="1">
      <alignment vertical="center"/>
    </xf>
    <xf numFmtId="0" fontId="7" fillId="4" borderId="8" xfId="0" applyFont="1" applyFill="1" applyBorder="1" applyAlignment="1">
      <alignment horizontal="center" vertical="center"/>
    </xf>
    <xf numFmtId="0" fontId="7" fillId="5" borderId="8" xfId="0" applyFont="1" applyFill="1" applyBorder="1" applyAlignment="1">
      <alignment horizontal="center" vertical="center"/>
    </xf>
    <xf numFmtId="0" fontId="7" fillId="6" borderId="3" xfId="0" applyFont="1" applyFill="1" applyBorder="1" applyAlignment="1">
      <alignment horizontal="center" vertical="center"/>
    </xf>
    <xf numFmtId="0" fontId="7" fillId="7" borderId="8" xfId="0" applyFont="1" applyFill="1" applyBorder="1" applyAlignment="1">
      <alignment horizontal="center" vertical="center"/>
    </xf>
    <xf numFmtId="0" fontId="7" fillId="5" borderId="11" xfId="0" applyFont="1" applyFill="1" applyBorder="1" applyAlignment="1">
      <alignment horizontal="center" vertical="center"/>
    </xf>
    <xf numFmtId="0" fontId="6" fillId="0" borderId="19" xfId="0" applyFont="1" applyBorder="1"/>
    <xf numFmtId="0" fontId="7" fillId="5" borderId="3" xfId="0" applyFont="1" applyFill="1" applyBorder="1" applyAlignment="1">
      <alignment horizontal="center" vertical="center"/>
    </xf>
    <xf numFmtId="0" fontId="7" fillId="5" borderId="17" xfId="0" applyFont="1" applyFill="1" applyBorder="1" applyAlignment="1">
      <alignment horizontal="center" vertical="center"/>
    </xf>
    <xf numFmtId="0" fontId="7" fillId="6" borderId="8" xfId="0" applyFont="1" applyFill="1" applyBorder="1" applyAlignment="1">
      <alignment horizontal="center" vertical="center"/>
    </xf>
    <xf numFmtId="0" fontId="7" fillId="8" borderId="3" xfId="0" applyFont="1" applyFill="1" applyBorder="1" applyAlignment="1">
      <alignment horizontal="center" vertical="center"/>
    </xf>
    <xf numFmtId="0" fontId="9" fillId="0" borderId="0" xfId="0" applyFont="1" applyAlignment="1">
      <alignment vertical="center"/>
    </xf>
    <xf numFmtId="0" fontId="9" fillId="0" borderId="8" xfId="0" applyFont="1" applyBorder="1" applyAlignment="1">
      <alignment horizontal="center" vertical="center"/>
    </xf>
    <xf numFmtId="18" fontId="9" fillId="0" borderId="8" xfId="0" applyNumberFormat="1" applyFont="1" applyBorder="1" applyAlignment="1">
      <alignment horizontal="center" vertical="center"/>
    </xf>
    <xf numFmtId="0" fontId="9" fillId="9" borderId="8" xfId="0" applyFont="1" applyFill="1" applyBorder="1" applyAlignment="1">
      <alignment horizontal="center" vertical="center"/>
    </xf>
    <xf numFmtId="0" fontId="7" fillId="9" borderId="8" xfId="0" applyFont="1" applyFill="1" applyBorder="1" applyAlignment="1">
      <alignment horizontal="center" vertical="center"/>
    </xf>
    <xf numFmtId="0" fontId="7" fillId="10" borderId="8" xfId="0" applyFont="1" applyFill="1" applyBorder="1" applyAlignment="1">
      <alignment horizontal="center" vertical="center"/>
    </xf>
    <xf numFmtId="0" fontId="7" fillId="0" borderId="17" xfId="0" applyFont="1" applyBorder="1" applyAlignment="1">
      <alignment horizontal="center" vertical="center"/>
    </xf>
    <xf numFmtId="0" fontId="7" fillId="0" borderId="8" xfId="0" applyFont="1" applyBorder="1" applyAlignment="1">
      <alignment horizontal="center" vertical="center"/>
    </xf>
    <xf numFmtId="0" fontId="9" fillId="8" borderId="8" xfId="0" applyFont="1" applyFill="1" applyBorder="1" applyAlignment="1">
      <alignment horizontal="center" vertical="center"/>
    </xf>
    <xf numFmtId="0" fontId="7" fillId="0" borderId="13" xfId="0" applyFont="1" applyBorder="1" applyAlignment="1">
      <alignment horizontal="center"/>
    </xf>
    <xf numFmtId="0" fontId="7" fillId="0" borderId="2" xfId="0" applyFont="1" applyBorder="1" applyAlignment="1">
      <alignment horizontal="center"/>
    </xf>
    <xf numFmtId="0" fontId="7" fillId="0" borderId="14" xfId="0" applyFont="1" applyBorder="1" applyAlignment="1">
      <alignment horizontal="center" textRotation="90"/>
    </xf>
    <xf numFmtId="0" fontId="7" fillId="0" borderId="3" xfId="0" applyFont="1" applyBorder="1" applyAlignment="1">
      <alignment horizontal="center" textRotation="90"/>
    </xf>
    <xf numFmtId="0" fontId="7" fillId="0" borderId="3" xfId="0" applyFont="1" applyBorder="1" applyAlignment="1">
      <alignment horizontal="center"/>
    </xf>
    <xf numFmtId="0" fontId="7" fillId="24" borderId="3" xfId="0" applyFont="1" applyFill="1" applyBorder="1" applyAlignment="1">
      <alignment horizontal="center"/>
    </xf>
    <xf numFmtId="0" fontId="12" fillId="0" borderId="3" xfId="0" applyFont="1" applyBorder="1" applyAlignment="1">
      <alignment horizontal="center"/>
    </xf>
    <xf numFmtId="0" fontId="7" fillId="7" borderId="13" xfId="0" applyFont="1" applyFill="1" applyBorder="1" applyAlignment="1"/>
    <xf numFmtId="0" fontId="13" fillId="0" borderId="13" xfId="0" applyFont="1" applyBorder="1" applyAlignment="1">
      <alignment horizontal="center" vertical="center"/>
    </xf>
    <xf numFmtId="0" fontId="7" fillId="21" borderId="13" xfId="0" applyFont="1" applyFill="1" applyBorder="1" applyAlignment="1"/>
    <xf numFmtId="0" fontId="7" fillId="17" borderId="13" xfId="0" applyFont="1" applyFill="1" applyBorder="1" applyAlignment="1"/>
    <xf numFmtId="0" fontId="7" fillId="18" borderId="13" xfId="0" applyFont="1" applyFill="1" applyBorder="1" applyAlignment="1"/>
    <xf numFmtId="0" fontId="7" fillId="19" borderId="13" xfId="0" applyFont="1" applyFill="1" applyBorder="1" applyAlignment="1"/>
    <xf numFmtId="0" fontId="7" fillId="7" borderId="13" xfId="0" applyFont="1" applyFill="1" applyBorder="1" applyAlignment="1">
      <alignment horizontal="center" textRotation="90" wrapText="1"/>
    </xf>
    <xf numFmtId="0" fontId="7" fillId="21" borderId="13" xfId="0" applyFont="1" applyFill="1" applyBorder="1" applyAlignment="1">
      <alignment horizontal="center" textRotation="90" wrapText="1"/>
    </xf>
    <xf numFmtId="0" fontId="7" fillId="11" borderId="13" xfId="0" applyFont="1" applyFill="1" applyBorder="1" applyAlignment="1">
      <alignment horizontal="center" textRotation="90" wrapText="1"/>
    </xf>
    <xf numFmtId="0" fontId="7" fillId="17" borderId="13" xfId="0" applyFont="1" applyFill="1" applyBorder="1" applyAlignment="1">
      <alignment horizontal="center" textRotation="90" wrapText="1"/>
    </xf>
    <xf numFmtId="0" fontId="6" fillId="0" borderId="20" xfId="0" applyFont="1" applyBorder="1"/>
    <xf numFmtId="0" fontId="6" fillId="0" borderId="21" xfId="0" applyFont="1" applyBorder="1"/>
    <xf numFmtId="0" fontId="6" fillId="0" borderId="22" xfId="0" applyFont="1" applyBorder="1"/>
    <xf numFmtId="0" fontId="7" fillId="18" borderId="13" xfId="0" applyFont="1" applyFill="1" applyBorder="1" applyAlignment="1">
      <alignment horizontal="center" textRotation="90" wrapText="1"/>
    </xf>
    <xf numFmtId="0" fontId="7" fillId="19" borderId="13" xfId="0" applyFont="1" applyFill="1" applyBorder="1" applyAlignment="1">
      <alignment horizontal="center" textRotation="90" wrapText="1"/>
    </xf>
    <xf numFmtId="0" fontId="7" fillId="20" borderId="13" xfId="0" applyFont="1" applyFill="1" applyBorder="1" applyAlignment="1">
      <alignment horizontal="center" textRotation="90" wrapText="1"/>
    </xf>
    <xf numFmtId="0" fontId="11" fillId="16" borderId="13" xfId="0" applyFont="1" applyFill="1" applyBorder="1" applyAlignment="1">
      <alignment horizontal="center" wrapText="1"/>
    </xf>
    <xf numFmtId="0" fontId="7" fillId="11" borderId="13" xfId="0" applyFont="1" applyFill="1" applyBorder="1" applyAlignment="1"/>
    <xf numFmtId="0" fontId="7" fillId="20" borderId="13" xfId="0" applyFont="1" applyFill="1" applyBorder="1" applyAlignment="1"/>
    <xf numFmtId="0" fontId="14" fillId="11" borderId="8" xfId="0" applyFont="1" applyFill="1" applyBorder="1" applyAlignment="1">
      <alignment horizontal="center" wrapText="1"/>
    </xf>
    <xf numFmtId="0" fontId="8" fillId="0" borderId="3" xfId="0" applyFont="1" applyBorder="1" applyAlignment="1">
      <alignment horizontal="center"/>
    </xf>
    <xf numFmtId="0" fontId="7" fillId="0" borderId="9" xfId="0" applyFont="1" applyBorder="1" applyAlignment="1">
      <alignment horizontal="center"/>
    </xf>
    <xf numFmtId="0" fontId="4" fillId="0" borderId="0" xfId="0" applyFont="1" applyAlignment="1"/>
    <xf numFmtId="0" fontId="7" fillId="0" borderId="8" xfId="0" applyFont="1" applyBorder="1" applyAlignment="1">
      <alignment horizontal="center"/>
    </xf>
    <xf numFmtId="0" fontId="4" fillId="3" borderId="3" xfId="0" applyFont="1" applyFill="1" applyBorder="1" applyAlignment="1">
      <alignment horizontal="center"/>
    </xf>
    <xf numFmtId="0" fontId="8" fillId="0" borderId="2" xfId="0" applyFont="1" applyBorder="1" applyAlignment="1">
      <alignment horizontal="center"/>
    </xf>
    <xf numFmtId="0" fontId="7" fillId="3" borderId="0" xfId="0" applyFont="1" applyFill="1" applyAlignment="1">
      <alignment horizontal="center" vertical="center" wrapText="1"/>
    </xf>
    <xf numFmtId="0" fontId="8" fillId="11" borderId="8" xfId="0" applyFont="1" applyFill="1" applyBorder="1" applyAlignment="1">
      <alignment horizontal="center" vertical="center" wrapText="1"/>
    </xf>
    <xf numFmtId="0" fontId="7" fillId="0" borderId="3"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15" fillId="3" borderId="36" xfId="0" applyFont="1" applyFill="1" applyBorder="1" applyAlignment="1">
      <alignment horizontal="center"/>
    </xf>
    <xf numFmtId="0" fontId="6" fillId="0" borderId="37" xfId="0" applyFont="1" applyBorder="1"/>
    <xf numFmtId="0" fontId="4" fillId="0" borderId="0" xfId="0" applyFont="1"/>
    <xf numFmtId="0" fontId="7" fillId="11" borderId="48" xfId="0" applyFont="1" applyFill="1" applyBorder="1" applyAlignment="1">
      <alignment horizontal="center" vertical="center"/>
    </xf>
    <xf numFmtId="0" fontId="6" fillId="0" borderId="49" xfId="0" applyFont="1" applyBorder="1"/>
    <xf numFmtId="0" fontId="6" fillId="0" borderId="50" xfId="0" applyFont="1" applyBorder="1"/>
    <xf numFmtId="0" fontId="7" fillId="11" borderId="30" xfId="0" applyFont="1" applyFill="1" applyBorder="1" applyAlignment="1">
      <alignment horizontal="center" vertical="center"/>
    </xf>
    <xf numFmtId="0" fontId="6" fillId="0" borderId="51" xfId="0" applyFont="1" applyBorder="1"/>
    <xf numFmtId="0" fontId="4" fillId="0" borderId="9"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jpg"/><Relationship Id="rId2" Type="http://schemas.openxmlformats.org/officeDocument/2006/relationships/image" Target="../media/image2.png"/><Relationship Id="rId1" Type="http://schemas.openxmlformats.org/officeDocument/2006/relationships/image" Target="../media/image4.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3267075</xdr:colOff>
      <xdr:row>1</xdr:row>
      <xdr:rowOff>95250</xdr:rowOff>
    </xdr:from>
    <xdr:ext cx="285750" cy="438150"/>
    <xdr:sp macro="" textlink="">
      <xdr:nvSpPr>
        <xdr:cNvPr id="3" name="Shape 3"/>
        <xdr:cNvSpPr/>
      </xdr:nvSpPr>
      <xdr:spPr>
        <a:xfrm>
          <a:off x="5207888" y="3565688"/>
          <a:ext cx="276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0</xdr:col>
      <xdr:colOff>3267075</xdr:colOff>
      <xdr:row>1</xdr:row>
      <xdr:rowOff>95250</xdr:rowOff>
    </xdr:from>
    <xdr:ext cx="285750" cy="438150"/>
    <xdr:sp macro="" textlink="">
      <xdr:nvSpPr>
        <xdr:cNvPr id="2" name="Shape 3"/>
        <xdr:cNvSpPr/>
      </xdr:nvSpPr>
      <xdr:spPr>
        <a:xfrm>
          <a:off x="5207888" y="3565688"/>
          <a:ext cx="276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238125</xdr:colOff>
      <xdr:row>1</xdr:row>
      <xdr:rowOff>142875</xdr:rowOff>
    </xdr:from>
    <xdr:ext cx="285750" cy="504825"/>
    <xdr:sp macro="" textlink="">
      <xdr:nvSpPr>
        <xdr:cNvPr id="4" name="Shape 4"/>
        <xdr:cNvSpPr/>
      </xdr:nvSpPr>
      <xdr:spPr>
        <a:xfrm>
          <a:off x="5207888" y="3532350"/>
          <a:ext cx="276225" cy="4953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3267075</xdr:colOff>
      <xdr:row>1</xdr:row>
      <xdr:rowOff>95250</xdr:rowOff>
    </xdr:from>
    <xdr:ext cx="285750" cy="438150"/>
    <xdr:sp macro="" textlink="">
      <xdr:nvSpPr>
        <xdr:cNvPr id="5" name="Shape 3"/>
        <xdr:cNvSpPr/>
      </xdr:nvSpPr>
      <xdr:spPr>
        <a:xfrm>
          <a:off x="5207888" y="3565688"/>
          <a:ext cx="276225" cy="4286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600"/>
            <a:buFont typeface="Arial"/>
            <a:buNone/>
          </a:pPr>
          <a:endParaRPr sz="1600" b="1" cap="none">
            <a:solidFill>
              <a:srgbClr val="E5B8B7"/>
            </a:solidFill>
          </a:endParaRPr>
        </a:p>
      </xdr:txBody>
    </xdr:sp>
    <xdr:clientData fLocksWithSheet="0"/>
  </xdr:oneCellAnchor>
  <xdr:oneCellAnchor>
    <xdr:from>
      <xdr:col>1</xdr:col>
      <xdr:colOff>238125</xdr:colOff>
      <xdr:row>1</xdr:row>
      <xdr:rowOff>142875</xdr:rowOff>
    </xdr:from>
    <xdr:ext cx="285750" cy="504825"/>
    <xdr:sp macro="" textlink="">
      <xdr:nvSpPr>
        <xdr:cNvPr id="6" name="Shape 4"/>
        <xdr:cNvSpPr/>
      </xdr:nvSpPr>
      <xdr:spPr>
        <a:xfrm>
          <a:off x="5207888" y="3532350"/>
          <a:ext cx="276225" cy="4953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000"/>
            <a:buFont typeface="Arial"/>
            <a:buNone/>
          </a:pPr>
          <a:endParaRPr sz="2000" b="1" cap="none">
            <a:solidFill>
              <a:srgbClr val="E5B8B7"/>
            </a:solidFill>
          </a:endParaRPr>
        </a:p>
      </xdr:txBody>
    </xdr:sp>
    <xdr:clientData fLocksWithSheet="0"/>
  </xdr:oneCellAnchor>
  <xdr:oneCellAnchor>
    <xdr:from>
      <xdr:col>0</xdr:col>
      <xdr:colOff>7886700</xdr:colOff>
      <xdr:row>6</xdr:row>
      <xdr:rowOff>419100</xdr:rowOff>
    </xdr:from>
    <xdr:ext cx="0" cy="0"/>
    <xdr:pic>
      <xdr:nvPicPr>
        <xdr:cNvPr id="7"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9</xdr:row>
      <xdr:rowOff>419100</xdr:rowOff>
    </xdr:from>
    <xdr:ext cx="0" cy="0"/>
    <xdr:pic>
      <xdr:nvPicPr>
        <xdr:cNvPr id="8"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10</xdr:row>
      <xdr:rowOff>0</xdr:rowOff>
    </xdr:from>
    <xdr:ext cx="0" cy="0"/>
    <xdr:pic>
      <xdr:nvPicPr>
        <xdr:cNvPr id="9"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18</xdr:row>
      <xdr:rowOff>0</xdr:rowOff>
    </xdr:from>
    <xdr:ext cx="0" cy="0"/>
    <xdr:pic>
      <xdr:nvPicPr>
        <xdr:cNvPr id="10"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18</xdr:row>
      <xdr:rowOff>0</xdr:rowOff>
    </xdr:from>
    <xdr:ext cx="0" cy="0"/>
    <xdr:pic>
      <xdr:nvPicPr>
        <xdr:cNvPr id="11"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18</xdr:row>
      <xdr:rowOff>0</xdr:rowOff>
    </xdr:from>
    <xdr:ext cx="0" cy="0"/>
    <xdr:pic>
      <xdr:nvPicPr>
        <xdr:cNvPr id="1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18</xdr:row>
      <xdr:rowOff>0</xdr:rowOff>
    </xdr:from>
    <xdr:ext cx="0" cy="0"/>
    <xdr:pic>
      <xdr:nvPicPr>
        <xdr:cNvPr id="13"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18</xdr:row>
      <xdr:rowOff>0</xdr:rowOff>
    </xdr:from>
    <xdr:ext cx="0" cy="0"/>
    <xdr:pic>
      <xdr:nvPicPr>
        <xdr:cNvPr id="14"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16</xdr:row>
      <xdr:rowOff>0</xdr:rowOff>
    </xdr:from>
    <xdr:ext cx="0" cy="0"/>
    <xdr:pic>
      <xdr:nvPicPr>
        <xdr:cNvPr id="15"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16</xdr:row>
      <xdr:rowOff>0</xdr:rowOff>
    </xdr:from>
    <xdr:ext cx="0" cy="0"/>
    <xdr:pic>
      <xdr:nvPicPr>
        <xdr:cNvPr id="16"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16</xdr:row>
      <xdr:rowOff>419100</xdr:rowOff>
    </xdr:from>
    <xdr:ext cx="0" cy="0"/>
    <xdr:pic>
      <xdr:nvPicPr>
        <xdr:cNvPr id="17"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18</xdr:row>
      <xdr:rowOff>0</xdr:rowOff>
    </xdr:from>
    <xdr:ext cx="0" cy="0"/>
    <xdr:pic>
      <xdr:nvPicPr>
        <xdr:cNvPr id="18"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16</xdr:row>
      <xdr:rowOff>0</xdr:rowOff>
    </xdr:from>
    <xdr:ext cx="0" cy="0"/>
    <xdr:pic>
      <xdr:nvPicPr>
        <xdr:cNvPr id="19"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16</xdr:row>
      <xdr:rowOff>419100</xdr:rowOff>
    </xdr:from>
    <xdr:ext cx="0" cy="0"/>
    <xdr:pic>
      <xdr:nvPicPr>
        <xdr:cNvPr id="20"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7886700</xdr:colOff>
      <xdr:row>18</xdr:row>
      <xdr:rowOff>0</xdr:rowOff>
    </xdr:from>
    <xdr:ext cx="0" cy="0"/>
    <xdr:pic>
      <xdr:nvPicPr>
        <xdr:cNvPr id="21"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9601200" cy="1304925"/>
    <xdr:pic>
      <xdr:nvPicPr>
        <xdr:cNvPr id="22" name="image3.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18</xdr:row>
      <xdr:rowOff>0</xdr:rowOff>
    </xdr:from>
    <xdr:ext cx="9601200" cy="1028700"/>
    <xdr:pic>
      <xdr:nvPicPr>
        <xdr:cNvPr id="23"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2028825" cy="266700"/>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33</xdr:row>
      <xdr:rowOff>0</xdr:rowOff>
    </xdr:from>
    <xdr:ext cx="2019300" cy="209550"/>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1676400" cy="219075"/>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30</xdr:row>
      <xdr:rowOff>0</xdr:rowOff>
    </xdr:from>
    <xdr:ext cx="1676400" cy="171450"/>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2305050" cy="304800"/>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16</xdr:row>
      <xdr:rowOff>0</xdr:rowOff>
    </xdr:from>
    <xdr:ext cx="2295525" cy="247650"/>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152400</xdr:rowOff>
    </xdr:from>
    <xdr:ext cx="228600" cy="381000"/>
    <xdr:pic>
      <xdr:nvPicPr>
        <xdr:cNvPr id="2" name="image1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266700" cy="28575"/>
    <xdr:pic>
      <xdr:nvPicPr>
        <xdr:cNvPr id="3" name="image3.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0</xdr:colOff>
      <xdr:row>3</xdr:row>
      <xdr:rowOff>0</xdr:rowOff>
    </xdr:from>
    <xdr:ext cx="390525" cy="457200"/>
    <xdr:pic>
      <xdr:nvPicPr>
        <xdr:cNvPr id="4" name="image15.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0</xdr:colOff>
      <xdr:row>4</xdr:row>
      <xdr:rowOff>0</xdr:rowOff>
    </xdr:from>
    <xdr:ext cx="466725" cy="457200"/>
    <xdr:pic>
      <xdr:nvPicPr>
        <xdr:cNvPr id="5" name="image8.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0</xdr:colOff>
      <xdr:row>5</xdr:row>
      <xdr:rowOff>0</xdr:rowOff>
    </xdr:from>
    <xdr:ext cx="561975" cy="400050"/>
    <xdr:pic>
      <xdr:nvPicPr>
        <xdr:cNvPr id="6" name="image9.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0</xdr:colOff>
      <xdr:row>6</xdr:row>
      <xdr:rowOff>0</xdr:rowOff>
    </xdr:from>
    <xdr:ext cx="409575" cy="457200"/>
    <xdr:pic>
      <xdr:nvPicPr>
        <xdr:cNvPr id="7" name="image10.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7</xdr:row>
      <xdr:rowOff>0</xdr:rowOff>
    </xdr:from>
    <xdr:ext cx="561975" cy="381000"/>
    <xdr:pic>
      <xdr:nvPicPr>
        <xdr:cNvPr id="8" name="image13.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0</xdr:colOff>
      <xdr:row>20</xdr:row>
      <xdr:rowOff>0</xdr:rowOff>
    </xdr:from>
    <xdr:ext cx="409575" cy="457200"/>
    <xdr:pic>
      <xdr:nvPicPr>
        <xdr:cNvPr id="9" name="image4.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0</xdr:colOff>
      <xdr:row>21</xdr:row>
      <xdr:rowOff>0</xdr:rowOff>
    </xdr:from>
    <xdr:ext cx="371475" cy="457200"/>
    <xdr:pic>
      <xdr:nvPicPr>
        <xdr:cNvPr id="10" name="image5.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0</xdr:colOff>
      <xdr:row>22</xdr:row>
      <xdr:rowOff>0</xdr:rowOff>
    </xdr:from>
    <xdr:ext cx="457200" cy="457200"/>
    <xdr:pic>
      <xdr:nvPicPr>
        <xdr:cNvPr id="11" name="image7.pn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2</xdr:col>
      <xdr:colOff>0</xdr:colOff>
      <xdr:row>29</xdr:row>
      <xdr:rowOff>0</xdr:rowOff>
    </xdr:from>
    <xdr:ext cx="390525" cy="457200"/>
    <xdr:pic>
      <xdr:nvPicPr>
        <xdr:cNvPr id="12" name="image15.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0</xdr:colOff>
      <xdr:row>30</xdr:row>
      <xdr:rowOff>0</xdr:rowOff>
    </xdr:from>
    <xdr:ext cx="447675" cy="457200"/>
    <xdr:pic>
      <xdr:nvPicPr>
        <xdr:cNvPr id="13" name="image6.pn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2</xdr:col>
      <xdr:colOff>0</xdr:colOff>
      <xdr:row>31</xdr:row>
      <xdr:rowOff>0</xdr:rowOff>
    </xdr:from>
    <xdr:ext cx="466725" cy="457200"/>
    <xdr:pic>
      <xdr:nvPicPr>
        <xdr:cNvPr id="14" name="image8.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0</xdr:colOff>
      <xdr:row>32</xdr:row>
      <xdr:rowOff>0</xdr:rowOff>
    </xdr:from>
    <xdr:ext cx="371475" cy="457200"/>
    <xdr:pic>
      <xdr:nvPicPr>
        <xdr:cNvPr id="15" name="image5.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0</xdr:colOff>
      <xdr:row>33</xdr:row>
      <xdr:rowOff>0</xdr:rowOff>
    </xdr:from>
    <xdr:ext cx="457200" cy="457200"/>
    <xdr:pic>
      <xdr:nvPicPr>
        <xdr:cNvPr id="16" name="image7.pn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2</xdr:col>
      <xdr:colOff>0</xdr:colOff>
      <xdr:row>34</xdr:row>
      <xdr:rowOff>0</xdr:rowOff>
    </xdr:from>
    <xdr:ext cx="561975" cy="390525"/>
    <xdr:pic>
      <xdr:nvPicPr>
        <xdr:cNvPr id="17" name="image14.jp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2</xdr:col>
      <xdr:colOff>0</xdr:colOff>
      <xdr:row>35</xdr:row>
      <xdr:rowOff>0</xdr:rowOff>
    </xdr:from>
    <xdr:ext cx="409575" cy="457200"/>
    <xdr:pic>
      <xdr:nvPicPr>
        <xdr:cNvPr id="18" name="image10.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58</xdr:row>
      <xdr:rowOff>0</xdr:rowOff>
    </xdr:from>
    <xdr:ext cx="561975" cy="438150"/>
    <xdr:pic>
      <xdr:nvPicPr>
        <xdr:cNvPr id="19" name="image12.pn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2</xdr:col>
      <xdr:colOff>0</xdr:colOff>
      <xdr:row>59</xdr:row>
      <xdr:rowOff>0</xdr:rowOff>
    </xdr:from>
    <xdr:ext cx="561975" cy="438150"/>
    <xdr:pic>
      <xdr:nvPicPr>
        <xdr:cNvPr id="20" name="image12.pn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2</xdr:col>
      <xdr:colOff>0</xdr:colOff>
      <xdr:row>60</xdr:row>
      <xdr:rowOff>0</xdr:rowOff>
    </xdr:from>
    <xdr:ext cx="561975" cy="400050"/>
    <xdr:pic>
      <xdr:nvPicPr>
        <xdr:cNvPr id="21" name="image9.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xdr:col>
      <xdr:colOff>0</xdr:colOff>
      <xdr:row>61</xdr:row>
      <xdr:rowOff>0</xdr:rowOff>
    </xdr:from>
    <xdr:ext cx="561975" cy="390525"/>
    <xdr:pic>
      <xdr:nvPicPr>
        <xdr:cNvPr id="22" name="image14.jp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2</xdr:col>
      <xdr:colOff>0</xdr:colOff>
      <xdr:row>62</xdr:row>
      <xdr:rowOff>0</xdr:rowOff>
    </xdr:from>
    <xdr:ext cx="409575" cy="457200"/>
    <xdr:pic>
      <xdr:nvPicPr>
        <xdr:cNvPr id="23" name="image10.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63</xdr:row>
      <xdr:rowOff>0</xdr:rowOff>
    </xdr:from>
    <xdr:ext cx="409575" cy="457200"/>
    <xdr:pic>
      <xdr:nvPicPr>
        <xdr:cNvPr id="24" name="image4.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2</xdr:col>
      <xdr:colOff>0</xdr:colOff>
      <xdr:row>75</xdr:row>
      <xdr:rowOff>0</xdr:rowOff>
    </xdr:from>
    <xdr:ext cx="561975" cy="438150"/>
    <xdr:pic>
      <xdr:nvPicPr>
        <xdr:cNvPr id="25" name="image12.pn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2</xdr:col>
      <xdr:colOff>0</xdr:colOff>
      <xdr:row>76</xdr:row>
      <xdr:rowOff>0</xdr:rowOff>
    </xdr:from>
    <xdr:ext cx="371475" cy="457200"/>
    <xdr:pic>
      <xdr:nvPicPr>
        <xdr:cNvPr id="26" name="image5.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2</xdr:col>
      <xdr:colOff>0</xdr:colOff>
      <xdr:row>77</xdr:row>
      <xdr:rowOff>0</xdr:rowOff>
    </xdr:from>
    <xdr:ext cx="409575" cy="457200"/>
    <xdr:pic>
      <xdr:nvPicPr>
        <xdr:cNvPr id="27" name="image10.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78</xdr:row>
      <xdr:rowOff>0</xdr:rowOff>
    </xdr:from>
    <xdr:ext cx="409575" cy="457200"/>
    <xdr:pic>
      <xdr:nvPicPr>
        <xdr:cNvPr id="28" name="image10.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0</xdr:colOff>
      <xdr:row>79</xdr:row>
      <xdr:rowOff>0</xdr:rowOff>
    </xdr:from>
    <xdr:ext cx="409575" cy="457200"/>
    <xdr:pic>
      <xdr:nvPicPr>
        <xdr:cNvPr id="29" name="image10.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0</xdr:col>
      <xdr:colOff>0</xdr:colOff>
      <xdr:row>90</xdr:row>
      <xdr:rowOff>0</xdr:rowOff>
    </xdr:from>
    <xdr:ext cx="266700" cy="28575"/>
    <xdr:pic>
      <xdr:nvPicPr>
        <xdr:cNvPr id="30" name="image1.png"/>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771525" cy="104775"/>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70</xdr:row>
      <xdr:rowOff>0</xdr:rowOff>
    </xdr:from>
    <xdr:ext cx="771525" cy="76200"/>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771525" cy="104775"/>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52</xdr:row>
      <xdr:rowOff>0</xdr:rowOff>
    </xdr:from>
    <xdr:ext cx="771525" cy="76200"/>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71450" cy="19050"/>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24</xdr:row>
      <xdr:rowOff>0</xdr:rowOff>
    </xdr:from>
    <xdr:ext cx="171450" cy="9525"/>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71450" cy="19050"/>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20</xdr:row>
      <xdr:rowOff>0</xdr:rowOff>
    </xdr:from>
    <xdr:ext cx="171450" cy="9525"/>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71450" cy="19050"/>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16</xdr:row>
      <xdr:rowOff>0</xdr:rowOff>
    </xdr:from>
    <xdr:ext cx="171450" cy="9525"/>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2028825" cy="266700"/>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39</xdr:row>
      <xdr:rowOff>0</xdr:rowOff>
    </xdr:from>
    <xdr:ext cx="2019300" cy="209550"/>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2076450" cy="276225"/>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17</xdr:row>
      <xdr:rowOff>0</xdr:rowOff>
    </xdr:from>
    <xdr:ext cx="2076450" cy="219075"/>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9"/>
  <sheetViews>
    <sheetView showGridLines="0" workbookViewId="0">
      <selection activeCell="A2" sqref="A2"/>
    </sheetView>
  </sheetViews>
  <sheetFormatPr baseColWidth="10" defaultColWidth="14.42578125" defaultRowHeight="15" customHeight="1"/>
  <cols>
    <col min="1" max="1" width="144" customWidth="1"/>
  </cols>
  <sheetData>
    <row r="1" spans="1:1" ht="105.75" customHeight="1">
      <c r="A1" s="1"/>
    </row>
    <row r="2" spans="1:1" ht="60">
      <c r="A2" s="2" t="s">
        <v>0</v>
      </c>
    </row>
    <row r="3" spans="1:1" ht="45">
      <c r="A3" s="3" t="s">
        <v>1</v>
      </c>
    </row>
    <row r="4" spans="1:1" ht="60">
      <c r="A4" s="4" t="s">
        <v>2</v>
      </c>
    </row>
    <row r="5" spans="1:1" ht="15.75">
      <c r="A5" s="5" t="s">
        <v>3</v>
      </c>
    </row>
    <row r="6" spans="1:1" ht="15.75">
      <c r="A6" s="6" t="s">
        <v>4</v>
      </c>
    </row>
    <row r="7" spans="1:1" ht="15.75">
      <c r="A7" s="7" t="s">
        <v>5</v>
      </c>
    </row>
    <row r="8" spans="1:1" ht="15.75">
      <c r="A8" s="7" t="s">
        <v>6</v>
      </c>
    </row>
    <row r="9" spans="1:1" ht="15.75">
      <c r="A9" s="8" t="s">
        <v>7</v>
      </c>
    </row>
    <row r="10" spans="1:1" ht="15.75">
      <c r="A10" s="9" t="s">
        <v>8</v>
      </c>
    </row>
    <row r="11" spans="1:1">
      <c r="A11" s="10" t="s">
        <v>9</v>
      </c>
    </row>
    <row r="12" spans="1:1">
      <c r="A12" s="11" t="s">
        <v>10</v>
      </c>
    </row>
    <row r="13" spans="1:1">
      <c r="A13" s="11" t="s">
        <v>11</v>
      </c>
    </row>
    <row r="14" spans="1:1">
      <c r="A14" s="11" t="s">
        <v>12</v>
      </c>
    </row>
    <row r="15" spans="1:1">
      <c r="A15" s="12" t="s">
        <v>13</v>
      </c>
    </row>
    <row r="16" spans="1:1">
      <c r="A16" s="13" t="s">
        <v>14</v>
      </c>
    </row>
    <row r="17" spans="1:1" ht="78.75">
      <c r="A17" s="14" t="s">
        <v>15</v>
      </c>
    </row>
    <row r="18" spans="1:1" ht="157.5">
      <c r="A18" s="15" t="s">
        <v>16</v>
      </c>
    </row>
    <row r="19" spans="1:1" ht="89.25" customHeight="1">
      <c r="A19" s="16"/>
    </row>
  </sheetData>
  <sheetProtection algorithmName="SHA-512" hashValue="Yuwkzlf8Y95Zl+KBeBxD03TvsG8lXZURKKw1shnNyZuyEPb5P78XzakxgqkcgC8qQHEmK2fukr7rxTonRt4STQ==" saltValue="W3U+Wq2wUpGEt3QADk8IVA==" spinCount="100000" sheet="1" objects="1" scenarios="1"/>
  <pageMargins left="0.26867816091954022" right="0.23706896551724138" top="0.3477011494252874" bottom="0.33189655172413796" header="0" footer="0"/>
  <pageSetup fitToHeight="0"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34"/>
  <sheetViews>
    <sheetView workbookViewId="0">
      <selection sqref="A1:K1"/>
    </sheetView>
  </sheetViews>
  <sheetFormatPr baseColWidth="10" defaultColWidth="14.42578125" defaultRowHeight="15" customHeight="1"/>
  <cols>
    <col min="1" max="1" width="30.42578125" customWidth="1"/>
    <col min="2" max="2" width="37" customWidth="1"/>
    <col min="3" max="11" width="11" customWidth="1"/>
  </cols>
  <sheetData>
    <row r="1" spans="1:11" ht="111" customHeight="1">
      <c r="A1" s="231"/>
      <c r="B1" s="215"/>
      <c r="C1" s="215"/>
      <c r="D1" s="215"/>
      <c r="E1" s="215"/>
      <c r="F1" s="215"/>
      <c r="G1" s="215"/>
      <c r="H1" s="215"/>
      <c r="I1" s="215"/>
      <c r="J1" s="215"/>
      <c r="K1" s="211"/>
    </row>
    <row r="2" spans="1:11" ht="15.75">
      <c r="A2" s="265" t="s">
        <v>184</v>
      </c>
      <c r="B2" s="215"/>
      <c r="C2" s="215"/>
      <c r="D2" s="215"/>
      <c r="E2" s="215"/>
      <c r="F2" s="215"/>
      <c r="G2" s="215"/>
      <c r="H2" s="215"/>
      <c r="I2" s="215"/>
      <c r="J2" s="215"/>
      <c r="K2" s="211"/>
    </row>
    <row r="3" spans="1:11">
      <c r="A3" s="243" t="s">
        <v>141</v>
      </c>
      <c r="B3" s="243" t="s">
        <v>142</v>
      </c>
      <c r="C3" s="269" t="s">
        <v>143</v>
      </c>
      <c r="D3" s="215"/>
      <c r="E3" s="215"/>
      <c r="F3" s="215"/>
      <c r="G3" s="215"/>
      <c r="H3" s="211"/>
      <c r="I3" s="243" t="s">
        <v>144</v>
      </c>
      <c r="J3" s="243" t="s">
        <v>145</v>
      </c>
      <c r="K3" s="266" t="s">
        <v>146</v>
      </c>
    </row>
    <row r="4" spans="1:11">
      <c r="A4" s="214"/>
      <c r="B4" s="214"/>
      <c r="C4" s="115">
        <v>1</v>
      </c>
      <c r="D4" s="115">
        <v>2</v>
      </c>
      <c r="E4" s="115">
        <v>3</v>
      </c>
      <c r="F4" s="115">
        <v>4</v>
      </c>
      <c r="G4" s="115">
        <v>5</v>
      </c>
      <c r="H4" s="115">
        <v>6</v>
      </c>
      <c r="I4" s="214"/>
      <c r="J4" s="214"/>
      <c r="K4" s="214"/>
    </row>
    <row r="5" spans="1:11">
      <c r="A5" s="117" t="s">
        <v>51</v>
      </c>
      <c r="B5" s="116" t="s">
        <v>185</v>
      </c>
      <c r="C5" s="121">
        <v>2</v>
      </c>
      <c r="D5" s="121">
        <v>2</v>
      </c>
      <c r="E5" s="118">
        <v>1</v>
      </c>
      <c r="F5" s="127"/>
      <c r="G5" s="127"/>
      <c r="H5" s="127"/>
      <c r="I5" s="119">
        <f t="shared" ref="I5:I32" si="0">C5+D5+E5+F5+G5+H5</f>
        <v>5</v>
      </c>
      <c r="J5" s="118">
        <v>7</v>
      </c>
      <c r="K5" s="120">
        <f t="shared" ref="K5:K32" si="1">I5/J5</f>
        <v>0.7142857142857143</v>
      </c>
    </row>
    <row r="6" spans="1:11">
      <c r="A6" s="128" t="s">
        <v>154</v>
      </c>
      <c r="B6" s="116" t="s">
        <v>186</v>
      </c>
      <c r="C6" s="121">
        <v>2</v>
      </c>
      <c r="D6" s="121">
        <v>1</v>
      </c>
      <c r="E6" s="122">
        <v>1</v>
      </c>
      <c r="F6" s="123"/>
      <c r="G6" s="123"/>
      <c r="H6" s="127"/>
      <c r="I6" s="124">
        <f t="shared" si="0"/>
        <v>4</v>
      </c>
      <c r="J6" s="122">
        <v>6</v>
      </c>
      <c r="K6" s="125">
        <f t="shared" si="1"/>
        <v>0.66666666666666663</v>
      </c>
    </row>
    <row r="7" spans="1:11">
      <c r="A7" s="129" t="s">
        <v>53</v>
      </c>
      <c r="B7" s="116" t="s">
        <v>187</v>
      </c>
      <c r="C7" s="121">
        <v>1</v>
      </c>
      <c r="D7" s="121">
        <v>3</v>
      </c>
      <c r="E7" s="124"/>
      <c r="F7" s="127"/>
      <c r="G7" s="123"/>
      <c r="H7" s="127"/>
      <c r="I7" s="124">
        <f t="shared" si="0"/>
        <v>4</v>
      </c>
      <c r="J7" s="122">
        <v>7</v>
      </c>
      <c r="K7" s="125">
        <f t="shared" si="1"/>
        <v>0.5714285714285714</v>
      </c>
    </row>
    <row r="8" spans="1:11">
      <c r="A8" s="129" t="s">
        <v>154</v>
      </c>
      <c r="B8" s="117" t="s">
        <v>188</v>
      </c>
      <c r="C8" s="118">
        <v>2</v>
      </c>
      <c r="D8" s="118">
        <v>1</v>
      </c>
      <c r="E8" s="124"/>
      <c r="F8" s="119"/>
      <c r="G8" s="131"/>
      <c r="H8" s="131"/>
      <c r="I8" s="124">
        <f t="shared" si="0"/>
        <v>3</v>
      </c>
      <c r="J8" s="122">
        <v>6</v>
      </c>
      <c r="K8" s="125">
        <f t="shared" si="1"/>
        <v>0.5</v>
      </c>
    </row>
    <row r="9" spans="1:11">
      <c r="A9" s="129" t="s">
        <v>49</v>
      </c>
      <c r="B9" s="116" t="s">
        <v>189</v>
      </c>
      <c r="C9" s="121">
        <v>1</v>
      </c>
      <c r="D9" s="121">
        <v>2</v>
      </c>
      <c r="E9" s="130"/>
      <c r="F9" s="127"/>
      <c r="G9" s="123"/>
      <c r="H9" s="127"/>
      <c r="I9" s="124">
        <f t="shared" si="0"/>
        <v>3</v>
      </c>
      <c r="J9" s="122">
        <v>6</v>
      </c>
      <c r="K9" s="125">
        <f t="shared" si="1"/>
        <v>0.5</v>
      </c>
    </row>
    <row r="10" spans="1:11">
      <c r="A10" s="128" t="s">
        <v>51</v>
      </c>
      <c r="B10" s="116" t="s">
        <v>190</v>
      </c>
      <c r="C10" s="121">
        <v>1</v>
      </c>
      <c r="D10" s="121">
        <v>2</v>
      </c>
      <c r="E10" s="173"/>
      <c r="F10" s="123"/>
      <c r="G10" s="127"/>
      <c r="H10" s="127"/>
      <c r="I10" s="124">
        <f t="shared" si="0"/>
        <v>3</v>
      </c>
      <c r="J10" s="122">
        <v>7</v>
      </c>
      <c r="K10" s="125">
        <f t="shared" si="1"/>
        <v>0.42857142857142855</v>
      </c>
    </row>
    <row r="11" spans="1:11">
      <c r="A11" s="129" t="s">
        <v>53</v>
      </c>
      <c r="B11" s="116" t="s">
        <v>191</v>
      </c>
      <c r="C11" s="121">
        <v>1</v>
      </c>
      <c r="D11" s="121">
        <v>2</v>
      </c>
      <c r="E11" s="130"/>
      <c r="F11" s="127"/>
      <c r="G11" s="127"/>
      <c r="H11" s="127"/>
      <c r="I11" s="124">
        <f t="shared" si="0"/>
        <v>3</v>
      </c>
      <c r="J11" s="122">
        <v>7</v>
      </c>
      <c r="K11" s="125">
        <f t="shared" si="1"/>
        <v>0.42857142857142855</v>
      </c>
    </row>
    <row r="12" spans="1:11">
      <c r="A12" s="129" t="s">
        <v>53</v>
      </c>
      <c r="B12" s="116" t="s">
        <v>192</v>
      </c>
      <c r="C12" s="121">
        <v>1</v>
      </c>
      <c r="D12" s="121">
        <v>2</v>
      </c>
      <c r="E12" s="130"/>
      <c r="F12" s="127"/>
      <c r="G12" s="127"/>
      <c r="H12" s="127"/>
      <c r="I12" s="124">
        <f t="shared" si="0"/>
        <v>3</v>
      </c>
      <c r="J12" s="122">
        <v>7</v>
      </c>
      <c r="K12" s="125">
        <f t="shared" si="1"/>
        <v>0.42857142857142855</v>
      </c>
    </row>
    <row r="13" spans="1:11">
      <c r="A13" s="129" t="s">
        <v>24</v>
      </c>
      <c r="B13" s="116" t="s">
        <v>193</v>
      </c>
      <c r="C13" s="121">
        <v>2</v>
      </c>
      <c r="D13" s="121">
        <v>1</v>
      </c>
      <c r="E13" s="124"/>
      <c r="F13" s="127"/>
      <c r="G13" s="123"/>
      <c r="H13" s="127"/>
      <c r="I13" s="124">
        <f t="shared" si="0"/>
        <v>3</v>
      </c>
      <c r="J13" s="122">
        <v>7</v>
      </c>
      <c r="K13" s="125">
        <f t="shared" si="1"/>
        <v>0.42857142857142855</v>
      </c>
    </row>
    <row r="14" spans="1:11">
      <c r="A14" s="128" t="s">
        <v>154</v>
      </c>
      <c r="B14" s="116" t="s">
        <v>194</v>
      </c>
      <c r="C14" s="121">
        <v>2</v>
      </c>
      <c r="D14" s="121"/>
      <c r="E14" s="132"/>
      <c r="F14" s="127"/>
      <c r="G14" s="127"/>
      <c r="H14" s="127"/>
      <c r="I14" s="124">
        <f t="shared" si="0"/>
        <v>2</v>
      </c>
      <c r="J14" s="122">
        <v>6</v>
      </c>
      <c r="K14" s="125">
        <f t="shared" si="1"/>
        <v>0.33333333333333331</v>
      </c>
    </row>
    <row r="15" spans="1:11">
      <c r="A15" s="128" t="s">
        <v>154</v>
      </c>
      <c r="B15" s="117" t="s">
        <v>195</v>
      </c>
      <c r="C15" s="118">
        <v>1</v>
      </c>
      <c r="D15" s="118">
        <v>1</v>
      </c>
      <c r="E15" s="124"/>
      <c r="F15" s="119"/>
      <c r="G15" s="131"/>
      <c r="H15" s="131"/>
      <c r="I15" s="124">
        <f t="shared" si="0"/>
        <v>2</v>
      </c>
      <c r="J15" s="122">
        <v>6</v>
      </c>
      <c r="K15" s="125">
        <f t="shared" si="1"/>
        <v>0.33333333333333331</v>
      </c>
    </row>
    <row r="16" spans="1:11">
      <c r="A16" s="128" t="s">
        <v>51</v>
      </c>
      <c r="B16" s="116" t="s">
        <v>196</v>
      </c>
      <c r="C16" s="121">
        <v>1</v>
      </c>
      <c r="D16" s="121">
        <v>1</v>
      </c>
      <c r="E16" s="130"/>
      <c r="F16" s="123"/>
      <c r="G16" s="123"/>
      <c r="H16" s="127"/>
      <c r="I16" s="124">
        <f t="shared" si="0"/>
        <v>2</v>
      </c>
      <c r="J16" s="122">
        <v>7</v>
      </c>
      <c r="K16" s="125">
        <f t="shared" si="1"/>
        <v>0.2857142857142857</v>
      </c>
    </row>
    <row r="17" spans="1:11">
      <c r="A17" s="129" t="s">
        <v>53</v>
      </c>
      <c r="B17" s="116" t="s">
        <v>197</v>
      </c>
      <c r="C17" s="121">
        <v>1</v>
      </c>
      <c r="D17" s="121">
        <v>1</v>
      </c>
      <c r="E17" s="124"/>
      <c r="F17" s="127"/>
      <c r="G17" s="123"/>
      <c r="H17" s="127"/>
      <c r="I17" s="124">
        <f t="shared" si="0"/>
        <v>2</v>
      </c>
      <c r="J17" s="122">
        <v>7</v>
      </c>
      <c r="K17" s="125">
        <f t="shared" si="1"/>
        <v>0.2857142857142857</v>
      </c>
    </row>
    <row r="18" spans="1:11">
      <c r="A18" s="129" t="s">
        <v>53</v>
      </c>
      <c r="B18" s="116" t="s">
        <v>198</v>
      </c>
      <c r="C18" s="121">
        <v>2</v>
      </c>
      <c r="D18" s="121"/>
      <c r="E18" s="124"/>
      <c r="F18" s="127"/>
      <c r="G18" s="123"/>
      <c r="H18" s="127"/>
      <c r="I18" s="124">
        <f t="shared" si="0"/>
        <v>2</v>
      </c>
      <c r="J18" s="122">
        <v>7</v>
      </c>
      <c r="K18" s="125">
        <f t="shared" si="1"/>
        <v>0.2857142857142857</v>
      </c>
    </row>
    <row r="19" spans="1:11">
      <c r="A19" s="129" t="s">
        <v>53</v>
      </c>
      <c r="B19" s="116" t="s">
        <v>199</v>
      </c>
      <c r="C19" s="121">
        <v>2</v>
      </c>
      <c r="D19" s="121"/>
      <c r="E19" s="124"/>
      <c r="F19" s="127"/>
      <c r="G19" s="123"/>
      <c r="H19" s="127"/>
      <c r="I19" s="124">
        <f t="shared" si="0"/>
        <v>2</v>
      </c>
      <c r="J19" s="122">
        <v>7</v>
      </c>
      <c r="K19" s="125">
        <f t="shared" si="1"/>
        <v>0.2857142857142857</v>
      </c>
    </row>
    <row r="20" spans="1:11">
      <c r="A20" s="129" t="s">
        <v>24</v>
      </c>
      <c r="B20" s="117" t="s">
        <v>200</v>
      </c>
      <c r="C20" s="118">
        <v>2</v>
      </c>
      <c r="D20" s="118"/>
      <c r="E20" s="130"/>
      <c r="F20" s="131"/>
      <c r="G20" s="131"/>
      <c r="H20" s="131"/>
      <c r="I20" s="124">
        <f t="shared" si="0"/>
        <v>2</v>
      </c>
      <c r="J20" s="122">
        <v>7</v>
      </c>
      <c r="K20" s="125">
        <f t="shared" si="1"/>
        <v>0.2857142857142857</v>
      </c>
    </row>
    <row r="21" spans="1:11">
      <c r="A21" s="128" t="s">
        <v>48</v>
      </c>
      <c r="B21" s="117" t="s">
        <v>201</v>
      </c>
      <c r="C21" s="118">
        <v>1</v>
      </c>
      <c r="D21" s="118">
        <v>1</v>
      </c>
      <c r="E21" s="130"/>
      <c r="F21" s="131"/>
      <c r="G21" s="131"/>
      <c r="H21" s="131"/>
      <c r="I21" s="124">
        <f t="shared" si="0"/>
        <v>2</v>
      </c>
      <c r="J21" s="122">
        <v>7</v>
      </c>
      <c r="K21" s="125">
        <f t="shared" si="1"/>
        <v>0.2857142857142857</v>
      </c>
    </row>
    <row r="22" spans="1:11">
      <c r="A22" s="128" t="s">
        <v>51</v>
      </c>
      <c r="B22" s="116" t="s">
        <v>202</v>
      </c>
      <c r="C22" s="121">
        <v>1</v>
      </c>
      <c r="D22" s="121">
        <v>1</v>
      </c>
      <c r="E22" s="130"/>
      <c r="F22" s="127"/>
      <c r="G22" s="127"/>
      <c r="H22" s="127"/>
      <c r="I22" s="124">
        <f t="shared" si="0"/>
        <v>2</v>
      </c>
      <c r="J22" s="122">
        <v>7</v>
      </c>
      <c r="K22" s="125">
        <f t="shared" si="1"/>
        <v>0.2857142857142857</v>
      </c>
    </row>
    <row r="23" spans="1:11">
      <c r="A23" s="129" t="s">
        <v>24</v>
      </c>
      <c r="B23" s="117" t="s">
        <v>203</v>
      </c>
      <c r="C23" s="118">
        <v>1</v>
      </c>
      <c r="D23" s="118">
        <v>1</v>
      </c>
      <c r="E23" s="130"/>
      <c r="F23" s="131"/>
      <c r="G23" s="131"/>
      <c r="H23" s="131"/>
      <c r="I23" s="124">
        <f t="shared" si="0"/>
        <v>2</v>
      </c>
      <c r="J23" s="122">
        <v>7</v>
      </c>
      <c r="K23" s="125">
        <f t="shared" si="1"/>
        <v>0.2857142857142857</v>
      </c>
    </row>
    <row r="24" spans="1:11">
      <c r="A24" s="128" t="s">
        <v>154</v>
      </c>
      <c r="B24" s="116" t="s">
        <v>204</v>
      </c>
      <c r="C24" s="121">
        <v>1</v>
      </c>
      <c r="D24" s="121"/>
      <c r="E24" s="124"/>
      <c r="F24" s="123"/>
      <c r="G24" s="127"/>
      <c r="H24" s="127"/>
      <c r="I24" s="124">
        <f t="shared" si="0"/>
        <v>1</v>
      </c>
      <c r="J24" s="122">
        <v>6</v>
      </c>
      <c r="K24" s="125">
        <f t="shared" si="1"/>
        <v>0.16666666666666666</v>
      </c>
    </row>
    <row r="25" spans="1:11">
      <c r="A25" s="129" t="s">
        <v>49</v>
      </c>
      <c r="B25" s="116" t="s">
        <v>205</v>
      </c>
      <c r="C25" s="121">
        <v>1</v>
      </c>
      <c r="D25" s="121"/>
      <c r="E25" s="118"/>
      <c r="F25" s="127"/>
      <c r="G25" s="127"/>
      <c r="H25" s="127"/>
      <c r="I25" s="124">
        <f t="shared" si="0"/>
        <v>1</v>
      </c>
      <c r="J25" s="122">
        <v>6</v>
      </c>
      <c r="K25" s="125">
        <f t="shared" si="1"/>
        <v>0.16666666666666666</v>
      </c>
    </row>
    <row r="26" spans="1:11">
      <c r="A26" s="129" t="s">
        <v>49</v>
      </c>
      <c r="B26" s="116" t="s">
        <v>206</v>
      </c>
      <c r="C26" s="121">
        <v>1</v>
      </c>
      <c r="D26" s="121"/>
      <c r="E26" s="118"/>
      <c r="F26" s="127"/>
      <c r="G26" s="127"/>
      <c r="H26" s="127"/>
      <c r="I26" s="124">
        <f t="shared" si="0"/>
        <v>1</v>
      </c>
      <c r="J26" s="122">
        <v>6</v>
      </c>
      <c r="K26" s="125">
        <f t="shared" si="1"/>
        <v>0.16666666666666666</v>
      </c>
    </row>
    <row r="27" spans="1:11">
      <c r="A27" s="129" t="s">
        <v>52</v>
      </c>
      <c r="B27" s="116" t="s">
        <v>207</v>
      </c>
      <c r="C27" s="121">
        <v>1</v>
      </c>
      <c r="D27" s="123"/>
      <c r="E27" s="131"/>
      <c r="F27" s="127"/>
      <c r="G27" s="123"/>
      <c r="H27" s="127"/>
      <c r="I27" s="124">
        <f t="shared" si="0"/>
        <v>1</v>
      </c>
      <c r="J27" s="122">
        <v>6</v>
      </c>
      <c r="K27" s="125">
        <f t="shared" si="1"/>
        <v>0.16666666666666666</v>
      </c>
    </row>
    <row r="28" spans="1:11">
      <c r="A28" s="133" t="s">
        <v>52</v>
      </c>
      <c r="B28" s="117" t="s">
        <v>208</v>
      </c>
      <c r="C28" s="118">
        <v>1</v>
      </c>
      <c r="D28" s="119"/>
      <c r="E28" s="119"/>
      <c r="F28" s="131"/>
      <c r="G28" s="131"/>
      <c r="H28" s="131"/>
      <c r="I28" s="124">
        <f t="shared" si="0"/>
        <v>1</v>
      </c>
      <c r="J28" s="122">
        <v>6</v>
      </c>
      <c r="K28" s="125">
        <f t="shared" si="1"/>
        <v>0.16666666666666666</v>
      </c>
    </row>
    <row r="29" spans="1:11">
      <c r="A29" s="134" t="s">
        <v>51</v>
      </c>
      <c r="B29" s="117" t="s">
        <v>209</v>
      </c>
      <c r="C29" s="118">
        <v>1</v>
      </c>
      <c r="D29" s="119"/>
      <c r="E29" s="119"/>
      <c r="F29" s="131"/>
      <c r="G29" s="131"/>
      <c r="H29" s="131"/>
      <c r="I29" s="124">
        <f t="shared" si="0"/>
        <v>1</v>
      </c>
      <c r="J29" s="122">
        <v>6</v>
      </c>
      <c r="K29" s="125">
        <f t="shared" si="1"/>
        <v>0.16666666666666666</v>
      </c>
    </row>
    <row r="30" spans="1:11">
      <c r="A30" s="134" t="s">
        <v>51</v>
      </c>
      <c r="B30" s="116" t="s">
        <v>210</v>
      </c>
      <c r="C30" s="121">
        <v>1</v>
      </c>
      <c r="D30" s="123"/>
      <c r="E30" s="131"/>
      <c r="F30" s="127"/>
      <c r="G30" s="127"/>
      <c r="H30" s="127"/>
      <c r="I30" s="124">
        <f t="shared" si="0"/>
        <v>1</v>
      </c>
      <c r="J30" s="122">
        <v>7</v>
      </c>
      <c r="K30" s="125">
        <f t="shared" si="1"/>
        <v>0.14285714285714285</v>
      </c>
    </row>
    <row r="31" spans="1:11">
      <c r="A31" s="133" t="s">
        <v>24</v>
      </c>
      <c r="B31" s="117" t="s">
        <v>211</v>
      </c>
      <c r="C31" s="118">
        <v>1</v>
      </c>
      <c r="D31" s="118"/>
      <c r="E31" s="131"/>
      <c r="F31" s="131"/>
      <c r="G31" s="131"/>
      <c r="H31" s="131"/>
      <c r="I31" s="124">
        <f t="shared" si="0"/>
        <v>1</v>
      </c>
      <c r="J31" s="122">
        <v>7</v>
      </c>
      <c r="K31" s="125">
        <f t="shared" si="1"/>
        <v>0.14285714285714285</v>
      </c>
    </row>
    <row r="32" spans="1:11">
      <c r="A32" s="134" t="s">
        <v>48</v>
      </c>
      <c r="B32" s="117" t="s">
        <v>212</v>
      </c>
      <c r="C32" s="118">
        <v>1</v>
      </c>
      <c r="D32" s="119"/>
      <c r="E32" s="131"/>
      <c r="F32" s="119"/>
      <c r="G32" s="131"/>
      <c r="H32" s="131"/>
      <c r="I32" s="124">
        <f t="shared" si="0"/>
        <v>1</v>
      </c>
      <c r="J32" s="122">
        <v>7</v>
      </c>
      <c r="K32" s="125">
        <f t="shared" si="1"/>
        <v>0.14285714285714285</v>
      </c>
    </row>
    <row r="33" spans="1:11">
      <c r="A33" s="268" t="s">
        <v>181</v>
      </c>
      <c r="B33" s="205"/>
      <c r="C33" s="205"/>
      <c r="D33" s="205"/>
      <c r="E33" s="205"/>
      <c r="F33" s="205"/>
      <c r="G33" s="205"/>
      <c r="H33" s="205"/>
      <c r="I33" s="205"/>
      <c r="J33" s="205"/>
      <c r="K33" s="205"/>
    </row>
    <row r="34" spans="1:11" ht="81" customHeight="1">
      <c r="A34" s="231"/>
      <c r="B34" s="215"/>
      <c r="C34" s="215"/>
      <c r="D34" s="215"/>
      <c r="E34" s="215"/>
      <c r="F34" s="215"/>
      <c r="G34" s="215"/>
      <c r="H34" s="215"/>
      <c r="I34" s="215"/>
      <c r="J34" s="215"/>
      <c r="K34" s="211"/>
    </row>
  </sheetData>
  <sheetProtection algorithmName="SHA-512" hashValue="75VaDODTTS2hOW84YvcIeJi8i5dR8SIvCukd8elOWXtddX4Fk03NrWWwgt0Izj5G6MljISPZdypM2mTTLA4S3w==" saltValue="UYr9a2xpYXrS1iMYSHy4eA==" spinCount="100000" sheet="1" objects="1" scenarios="1"/>
  <mergeCells count="10">
    <mergeCell ref="C3:H3"/>
    <mergeCell ref="A33:K33"/>
    <mergeCell ref="A34:K34"/>
    <mergeCell ref="A1:K1"/>
    <mergeCell ref="A2:K2"/>
    <mergeCell ref="A3:A4"/>
    <mergeCell ref="B3:B4"/>
    <mergeCell ref="I3:I4"/>
    <mergeCell ref="J3:J4"/>
    <mergeCell ref="K3:K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B31"/>
  <sheetViews>
    <sheetView workbookViewId="0">
      <selection activeCell="J32" sqref="J32"/>
    </sheetView>
  </sheetViews>
  <sheetFormatPr baseColWidth="10" defaultColWidth="14.42578125" defaultRowHeight="15" customHeight="1"/>
  <cols>
    <col min="1" max="1" width="25.140625" customWidth="1"/>
    <col min="2" max="2" width="62" customWidth="1"/>
  </cols>
  <sheetData>
    <row r="1" spans="1:2" ht="63" customHeight="1">
      <c r="A1" s="231"/>
      <c r="B1" s="211"/>
    </row>
    <row r="2" spans="1:2">
      <c r="A2" s="279" t="s">
        <v>213</v>
      </c>
      <c r="B2" s="280"/>
    </row>
    <row r="3" spans="1:2">
      <c r="A3" s="174" t="s">
        <v>214</v>
      </c>
      <c r="B3" s="175" t="s">
        <v>27</v>
      </c>
    </row>
    <row r="4" spans="1:2">
      <c r="A4" s="176" t="s">
        <v>215</v>
      </c>
      <c r="B4" s="177" t="s">
        <v>24</v>
      </c>
    </row>
    <row r="5" spans="1:2">
      <c r="A5" s="176" t="s">
        <v>216</v>
      </c>
      <c r="B5" s="178" t="s">
        <v>28</v>
      </c>
    </row>
    <row r="6" spans="1:2">
      <c r="A6" s="176" t="s">
        <v>217</v>
      </c>
      <c r="B6" s="179" t="s">
        <v>26</v>
      </c>
    </row>
    <row r="7" spans="1:2">
      <c r="A7" s="176" t="s">
        <v>218</v>
      </c>
      <c r="B7" s="177" t="s">
        <v>152</v>
      </c>
    </row>
    <row r="8" spans="1:2">
      <c r="A8" s="180" t="s">
        <v>219</v>
      </c>
      <c r="B8" s="181" t="s">
        <v>220</v>
      </c>
    </row>
    <row r="9" spans="1:2">
      <c r="A9" s="182"/>
      <c r="B9" s="183"/>
    </row>
    <row r="10" spans="1:2">
      <c r="A10" s="184" t="s">
        <v>221</v>
      </c>
      <c r="B10" s="185" t="s">
        <v>222</v>
      </c>
    </row>
    <row r="11" spans="1:2">
      <c r="A11" s="186"/>
      <c r="B11" s="187" t="s">
        <v>32</v>
      </c>
    </row>
    <row r="12" spans="1:2">
      <c r="A12" s="279" t="s">
        <v>223</v>
      </c>
      <c r="B12" s="280"/>
    </row>
    <row r="13" spans="1:2">
      <c r="A13" s="176" t="s">
        <v>214</v>
      </c>
      <c r="B13" s="179" t="s">
        <v>37</v>
      </c>
    </row>
    <row r="14" spans="1:2">
      <c r="A14" s="176" t="s">
        <v>215</v>
      </c>
      <c r="B14" s="179" t="s">
        <v>40</v>
      </c>
    </row>
    <row r="15" spans="1:2">
      <c r="A15" s="176" t="s">
        <v>216</v>
      </c>
      <c r="B15" s="179" t="s">
        <v>49</v>
      </c>
    </row>
    <row r="16" spans="1:2">
      <c r="A16" s="180" t="s">
        <v>224</v>
      </c>
      <c r="B16" s="181" t="s">
        <v>225</v>
      </c>
    </row>
    <row r="17" spans="1:2">
      <c r="A17" s="182"/>
      <c r="B17" s="183"/>
    </row>
    <row r="18" spans="1:2">
      <c r="A18" s="184" t="s">
        <v>221</v>
      </c>
      <c r="B18" s="185" t="s">
        <v>226</v>
      </c>
    </row>
    <row r="19" spans="1:2">
      <c r="A19" s="186"/>
      <c r="B19" s="186"/>
    </row>
    <row r="20" spans="1:2">
      <c r="A20" s="279" t="s">
        <v>227</v>
      </c>
      <c r="B20" s="280"/>
    </row>
    <row r="21" spans="1:2">
      <c r="A21" s="176" t="s">
        <v>214</v>
      </c>
      <c r="B21" s="179" t="s">
        <v>228</v>
      </c>
    </row>
    <row r="22" spans="1:2">
      <c r="A22" s="176" t="s">
        <v>215</v>
      </c>
      <c r="B22" s="179" t="s">
        <v>83</v>
      </c>
    </row>
    <row r="23" spans="1:2">
      <c r="A23" s="176" t="s">
        <v>216</v>
      </c>
      <c r="B23" s="179" t="s">
        <v>28</v>
      </c>
    </row>
    <row r="24" spans="1:2">
      <c r="A24" s="176" t="s">
        <v>217</v>
      </c>
      <c r="B24" s="179" t="s">
        <v>48</v>
      </c>
    </row>
    <row r="25" spans="1:2">
      <c r="A25" s="176" t="s">
        <v>218</v>
      </c>
      <c r="B25" s="179" t="s">
        <v>26</v>
      </c>
    </row>
    <row r="26" spans="1:2">
      <c r="A26" s="188" t="s">
        <v>229</v>
      </c>
      <c r="B26" s="179" t="s">
        <v>49</v>
      </c>
    </row>
    <row r="27" spans="1:2">
      <c r="A27" s="188" t="s">
        <v>230</v>
      </c>
      <c r="B27" s="179" t="s">
        <v>231</v>
      </c>
    </row>
    <row r="28" spans="1:2">
      <c r="A28" s="182"/>
      <c r="B28" s="183"/>
    </row>
    <row r="29" spans="1:2">
      <c r="A29" s="189" t="s">
        <v>232</v>
      </c>
      <c r="B29" s="185" t="s">
        <v>233</v>
      </c>
    </row>
    <row r="30" spans="1:2">
      <c r="A30" s="281"/>
      <c r="B30" s="205"/>
    </row>
    <row r="31" spans="1:2" ht="65.25" customHeight="1">
      <c r="A31" s="231"/>
      <c r="B31" s="211"/>
    </row>
  </sheetData>
  <sheetProtection algorithmName="SHA-512" hashValue="EVbHMkaz9FbgZu4zOyIB2pQQJTH3Kh/TEkKH1gt/0oYlTH0sjrr7u5xvpAnk//HWi/+K0y7RhX73HEbUvkqvqA==" saltValue="JgutJRokbHoY1k7gNlzGcA==" spinCount="100000" sheet="1" objects="1" scenarios="1"/>
  <mergeCells count="6">
    <mergeCell ref="A31:B31"/>
    <mergeCell ref="A1:B1"/>
    <mergeCell ref="A2:B2"/>
    <mergeCell ref="A12:B12"/>
    <mergeCell ref="A20:B20"/>
    <mergeCell ref="A30:B30"/>
  </mergeCells>
  <printOptions horizontalCentered="1" gridLines="1"/>
  <pageMargins left="0.7" right="0.7" top="0.75" bottom="0.75" header="0" footer="0"/>
  <pageSetup fitToHeight="0" pageOrder="overThenDown" orientation="portrait" cellComments="atEnd"/>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7"/>
  <sheetViews>
    <sheetView tabSelected="1" workbookViewId="0">
      <selection activeCell="A12" sqref="A12"/>
    </sheetView>
  </sheetViews>
  <sheetFormatPr baseColWidth="10" defaultColWidth="14.42578125" defaultRowHeight="15" customHeight="1"/>
  <cols>
    <col min="1" max="1" width="34.5703125" customWidth="1"/>
    <col min="2" max="9" width="6.140625" customWidth="1"/>
    <col min="10" max="13" width="7.7109375" customWidth="1"/>
  </cols>
  <sheetData>
    <row r="1" spans="1:13" ht="86.25" customHeight="1">
      <c r="A1" s="231"/>
      <c r="B1" s="215"/>
      <c r="C1" s="215"/>
      <c r="D1" s="215"/>
      <c r="E1" s="215"/>
      <c r="F1" s="215"/>
      <c r="G1" s="215"/>
      <c r="H1" s="215"/>
      <c r="I1" s="215"/>
      <c r="J1" s="215"/>
      <c r="K1" s="215"/>
      <c r="L1" s="215"/>
      <c r="M1" s="211"/>
    </row>
    <row r="2" spans="1:13">
      <c r="A2" s="282" t="s">
        <v>234</v>
      </c>
      <c r="B2" s="283"/>
      <c r="C2" s="283"/>
      <c r="D2" s="283"/>
      <c r="E2" s="283"/>
      <c r="F2" s="283"/>
      <c r="G2" s="283"/>
      <c r="H2" s="283"/>
      <c r="I2" s="283"/>
      <c r="J2" s="283"/>
      <c r="K2" s="283"/>
      <c r="L2" s="283"/>
      <c r="M2" s="284"/>
    </row>
    <row r="3" spans="1:13">
      <c r="A3" s="285" t="s">
        <v>235</v>
      </c>
      <c r="B3" s="283"/>
      <c r="C3" s="283"/>
      <c r="D3" s="283"/>
      <c r="E3" s="283"/>
      <c r="F3" s="283"/>
      <c r="G3" s="283"/>
      <c r="H3" s="283"/>
      <c r="I3" s="283"/>
      <c r="J3" s="283"/>
      <c r="K3" s="283"/>
      <c r="L3" s="283"/>
      <c r="M3" s="286"/>
    </row>
    <row r="4" spans="1:13" ht="82.5" customHeight="1">
      <c r="A4" s="190" t="s">
        <v>138</v>
      </c>
      <c r="B4" s="191" t="s">
        <v>236</v>
      </c>
      <c r="C4" s="191" t="s">
        <v>237</v>
      </c>
      <c r="D4" s="191" t="s">
        <v>238</v>
      </c>
      <c r="E4" s="191" t="s">
        <v>239</v>
      </c>
      <c r="F4" s="191" t="s">
        <v>240</v>
      </c>
      <c r="G4" s="191" t="s">
        <v>241</v>
      </c>
      <c r="H4" s="191" t="s">
        <v>242</v>
      </c>
      <c r="I4" s="191" t="s">
        <v>243</v>
      </c>
      <c r="J4" s="191" t="s">
        <v>244</v>
      </c>
      <c r="K4" s="191" t="s">
        <v>245</v>
      </c>
      <c r="L4" s="191" t="s">
        <v>246</v>
      </c>
      <c r="M4" s="191" t="s">
        <v>247</v>
      </c>
    </row>
    <row r="5" spans="1:13">
      <c r="A5" s="192" t="s">
        <v>27</v>
      </c>
      <c r="B5" s="193">
        <v>5</v>
      </c>
      <c r="C5" s="70">
        <v>4</v>
      </c>
      <c r="D5" s="70">
        <v>0</v>
      </c>
      <c r="E5" s="70">
        <v>1</v>
      </c>
      <c r="F5" s="194">
        <f t="shared" ref="F5:F9" si="0">C5*3+E5*1</f>
        <v>13</v>
      </c>
      <c r="G5" s="153">
        <v>28</v>
      </c>
      <c r="H5" s="153">
        <v>11</v>
      </c>
      <c r="I5" s="146">
        <f t="shared" ref="I5:I9" si="1">G5-H5</f>
        <v>17</v>
      </c>
      <c r="J5" s="168">
        <f t="shared" ref="J5:J9" si="2">F5/B5</f>
        <v>2.6</v>
      </c>
      <c r="K5" s="168">
        <v>2.2000000000000002</v>
      </c>
      <c r="L5" s="168">
        <f t="shared" ref="L5:L9" si="3">J5+K5</f>
        <v>4.8000000000000007</v>
      </c>
      <c r="M5" s="195">
        <v>1</v>
      </c>
    </row>
    <row r="6" spans="1:13">
      <c r="A6" s="192" t="s">
        <v>24</v>
      </c>
      <c r="B6" s="193">
        <v>5</v>
      </c>
      <c r="C6" s="70">
        <v>3</v>
      </c>
      <c r="D6" s="70">
        <v>2</v>
      </c>
      <c r="E6" s="70">
        <v>0</v>
      </c>
      <c r="F6" s="194">
        <f t="shared" si="0"/>
        <v>9</v>
      </c>
      <c r="G6" s="153">
        <v>24</v>
      </c>
      <c r="H6" s="153">
        <v>16</v>
      </c>
      <c r="I6" s="146">
        <f t="shared" si="1"/>
        <v>8</v>
      </c>
      <c r="J6" s="168">
        <f t="shared" si="2"/>
        <v>1.8</v>
      </c>
      <c r="K6" s="168">
        <v>2</v>
      </c>
      <c r="L6" s="168">
        <f t="shared" si="3"/>
        <v>3.8</v>
      </c>
      <c r="M6" s="195">
        <v>2</v>
      </c>
    </row>
    <row r="7" spans="1:13">
      <c r="A7" s="192" t="s">
        <v>28</v>
      </c>
      <c r="B7" s="193">
        <v>5</v>
      </c>
      <c r="C7" s="70">
        <v>1</v>
      </c>
      <c r="D7" s="70">
        <v>2</v>
      </c>
      <c r="E7" s="70">
        <v>2</v>
      </c>
      <c r="F7" s="194">
        <f t="shared" si="0"/>
        <v>5</v>
      </c>
      <c r="G7" s="159">
        <v>5</v>
      </c>
      <c r="H7" s="159">
        <v>18</v>
      </c>
      <c r="I7" s="146">
        <f t="shared" si="1"/>
        <v>-13</v>
      </c>
      <c r="J7" s="168">
        <f t="shared" si="2"/>
        <v>1</v>
      </c>
      <c r="K7" s="168">
        <v>1.7</v>
      </c>
      <c r="L7" s="168">
        <f t="shared" si="3"/>
        <v>2.7</v>
      </c>
      <c r="M7" s="195">
        <v>3</v>
      </c>
    </row>
    <row r="8" spans="1:13">
      <c r="A8" s="192" t="s">
        <v>26</v>
      </c>
      <c r="B8" s="193">
        <v>5</v>
      </c>
      <c r="C8" s="70">
        <v>1</v>
      </c>
      <c r="D8" s="70">
        <v>3</v>
      </c>
      <c r="E8" s="70">
        <v>1</v>
      </c>
      <c r="F8" s="194">
        <f t="shared" si="0"/>
        <v>4</v>
      </c>
      <c r="G8" s="153">
        <v>11</v>
      </c>
      <c r="H8" s="153">
        <v>13</v>
      </c>
      <c r="I8" s="146">
        <f t="shared" si="1"/>
        <v>-2</v>
      </c>
      <c r="J8" s="168">
        <f t="shared" si="2"/>
        <v>0.8</v>
      </c>
      <c r="K8" s="168">
        <v>1.5</v>
      </c>
      <c r="L8" s="168">
        <f t="shared" si="3"/>
        <v>2.2999999999999998</v>
      </c>
      <c r="M8" s="195">
        <v>4</v>
      </c>
    </row>
    <row r="9" spans="1:13">
      <c r="A9" s="192" t="s">
        <v>30</v>
      </c>
      <c r="B9" s="193">
        <v>4</v>
      </c>
      <c r="C9" s="70">
        <v>0</v>
      </c>
      <c r="D9" s="70">
        <v>1</v>
      </c>
      <c r="E9" s="70">
        <v>3</v>
      </c>
      <c r="F9" s="194">
        <f t="shared" si="0"/>
        <v>3</v>
      </c>
      <c r="G9" s="167">
        <v>6</v>
      </c>
      <c r="H9" s="167">
        <v>16</v>
      </c>
      <c r="I9" s="146">
        <f t="shared" si="1"/>
        <v>-10</v>
      </c>
      <c r="J9" s="168">
        <f t="shared" si="2"/>
        <v>0.75</v>
      </c>
      <c r="K9" s="168">
        <v>1</v>
      </c>
      <c r="L9" s="168">
        <f t="shared" si="3"/>
        <v>1.75</v>
      </c>
      <c r="M9" s="195">
        <v>5</v>
      </c>
    </row>
    <row r="10" spans="1:13">
      <c r="A10" s="196"/>
      <c r="B10" s="196"/>
      <c r="C10" s="196"/>
      <c r="D10" s="196"/>
      <c r="E10" s="196"/>
      <c r="F10" s="196"/>
      <c r="G10" s="196"/>
      <c r="H10" s="196"/>
      <c r="I10" s="196"/>
      <c r="J10" s="196"/>
      <c r="K10" s="196"/>
      <c r="L10" s="196"/>
      <c r="M10" s="196"/>
    </row>
    <row r="11" spans="1:13">
      <c r="A11" s="285" t="s">
        <v>248</v>
      </c>
      <c r="B11" s="283"/>
      <c r="C11" s="283"/>
      <c r="D11" s="283"/>
      <c r="E11" s="283"/>
      <c r="F11" s="283"/>
      <c r="G11" s="283"/>
      <c r="H11" s="283"/>
      <c r="I11" s="283"/>
      <c r="J11" s="283"/>
      <c r="K11" s="283"/>
      <c r="L11" s="283"/>
      <c r="M11" s="286"/>
    </row>
    <row r="12" spans="1:13" ht="92.25" customHeight="1">
      <c r="A12" s="190" t="s">
        <v>139</v>
      </c>
      <c r="B12" s="197" t="s">
        <v>236</v>
      </c>
      <c r="C12" s="197" t="s">
        <v>237</v>
      </c>
      <c r="D12" s="197" t="s">
        <v>238</v>
      </c>
      <c r="E12" s="197" t="s">
        <v>239</v>
      </c>
      <c r="F12" s="197" t="s">
        <v>240</v>
      </c>
      <c r="G12" s="197" t="s">
        <v>241</v>
      </c>
      <c r="H12" s="197" t="s">
        <v>242</v>
      </c>
      <c r="I12" s="197" t="s">
        <v>243</v>
      </c>
      <c r="J12" s="197" t="s">
        <v>244</v>
      </c>
      <c r="K12" s="197" t="s">
        <v>245</v>
      </c>
      <c r="L12" s="197" t="s">
        <v>246</v>
      </c>
      <c r="M12" s="197" t="s">
        <v>247</v>
      </c>
    </row>
    <row r="13" spans="1:13">
      <c r="A13" s="192" t="s">
        <v>37</v>
      </c>
      <c r="B13" s="193">
        <v>5</v>
      </c>
      <c r="C13" s="70">
        <v>3</v>
      </c>
      <c r="D13" s="70">
        <v>0</v>
      </c>
      <c r="E13" s="70">
        <v>2</v>
      </c>
      <c r="F13" s="198">
        <f t="shared" ref="F13:F15" si="4">C13*3+E13*1</f>
        <v>11</v>
      </c>
      <c r="G13" s="70">
        <v>15</v>
      </c>
      <c r="H13" s="70">
        <v>12</v>
      </c>
      <c r="I13" s="199">
        <f t="shared" ref="I13:I15" si="5">G13-H13</f>
        <v>3</v>
      </c>
      <c r="J13" s="200">
        <f t="shared" ref="J13:J15" si="6">F13/B13</f>
        <v>2.2000000000000002</v>
      </c>
      <c r="K13" s="200">
        <v>2.2000000000000002</v>
      </c>
      <c r="L13" s="200">
        <f t="shared" ref="L13:L15" si="7">J13+K13</f>
        <v>4.4000000000000004</v>
      </c>
      <c r="M13" s="195">
        <v>1</v>
      </c>
    </row>
    <row r="14" spans="1:13">
      <c r="A14" s="192" t="s">
        <v>51</v>
      </c>
      <c r="B14" s="193">
        <v>5</v>
      </c>
      <c r="C14" s="70">
        <v>4</v>
      </c>
      <c r="D14" s="70">
        <v>0</v>
      </c>
      <c r="E14" s="70">
        <v>1</v>
      </c>
      <c r="F14" s="198">
        <f t="shared" si="4"/>
        <v>13</v>
      </c>
      <c r="G14" s="70">
        <v>19</v>
      </c>
      <c r="H14" s="70">
        <v>13</v>
      </c>
      <c r="I14" s="199">
        <f t="shared" si="5"/>
        <v>6</v>
      </c>
      <c r="J14" s="200">
        <f t="shared" si="6"/>
        <v>2.6</v>
      </c>
      <c r="K14" s="200">
        <v>2</v>
      </c>
      <c r="L14" s="200">
        <f t="shared" si="7"/>
        <v>4.5999999999999996</v>
      </c>
      <c r="M14" s="195">
        <v>2</v>
      </c>
    </row>
    <row r="15" spans="1:13">
      <c r="A15" s="192" t="s">
        <v>49</v>
      </c>
      <c r="B15" s="193">
        <v>4</v>
      </c>
      <c r="C15" s="70">
        <v>0</v>
      </c>
      <c r="D15" s="70">
        <v>0</v>
      </c>
      <c r="E15" s="70">
        <v>4</v>
      </c>
      <c r="F15" s="198">
        <f t="shared" si="4"/>
        <v>4</v>
      </c>
      <c r="G15" s="199">
        <v>10</v>
      </c>
      <c r="H15" s="199">
        <v>19</v>
      </c>
      <c r="I15" s="199">
        <f t="shared" si="5"/>
        <v>-9</v>
      </c>
      <c r="J15" s="200">
        <f t="shared" si="6"/>
        <v>1</v>
      </c>
      <c r="K15" s="200">
        <v>1.7</v>
      </c>
      <c r="L15" s="200">
        <f t="shared" si="7"/>
        <v>2.7</v>
      </c>
      <c r="M15" s="195">
        <v>3</v>
      </c>
    </row>
    <row r="16" spans="1:13">
      <c r="A16" s="287"/>
      <c r="B16" s="215"/>
      <c r="C16" s="215"/>
      <c r="D16" s="215"/>
      <c r="E16" s="215"/>
      <c r="F16" s="215"/>
      <c r="G16" s="215"/>
      <c r="H16" s="215"/>
      <c r="I16" s="215"/>
      <c r="J16" s="215"/>
      <c r="K16" s="215"/>
      <c r="L16" s="215"/>
      <c r="M16" s="215"/>
    </row>
    <row r="17" spans="1:13" ht="76.5" customHeight="1">
      <c r="A17" s="231"/>
      <c r="B17" s="215"/>
      <c r="C17" s="215"/>
      <c r="D17" s="215"/>
      <c r="E17" s="215"/>
      <c r="F17" s="215"/>
      <c r="G17" s="215"/>
      <c r="H17" s="215"/>
      <c r="I17" s="215"/>
      <c r="J17" s="215"/>
      <c r="K17" s="215"/>
      <c r="L17" s="215"/>
      <c r="M17" s="211"/>
    </row>
  </sheetData>
  <sheetProtection algorithmName="SHA-512" hashValue="b4H5KGiEbhHXqigV1Jb5PKMFt/lH0TWyDSRh8YC9sTKorqaWpJKmpdIjxKTPiAQTIN9yrorUhSjlZ12cLvggjw==" saltValue="HWwNsA1bsLjNlQawppAbOg==" spinCount="100000" sheet="1" objects="1" scenarios="1"/>
  <mergeCells count="6">
    <mergeCell ref="A17:M17"/>
    <mergeCell ref="A1:M1"/>
    <mergeCell ref="A2:M2"/>
    <mergeCell ref="A3:M3"/>
    <mergeCell ref="A11:M11"/>
    <mergeCell ref="A16:M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L91"/>
  <sheetViews>
    <sheetView showGridLines="0" workbookViewId="0">
      <selection sqref="A1:L1"/>
    </sheetView>
  </sheetViews>
  <sheetFormatPr baseColWidth="10" defaultColWidth="14.42578125" defaultRowHeight="15" customHeight="1"/>
  <cols>
    <col min="1" max="1" width="4" customWidth="1"/>
    <col min="2" max="2" width="30.7109375" customWidth="1"/>
    <col min="3" max="3" width="8.42578125" customWidth="1"/>
    <col min="4" max="4" width="5.7109375" customWidth="1"/>
    <col min="5" max="5" width="5.42578125" customWidth="1"/>
    <col min="6" max="6" width="5.7109375" customWidth="1"/>
    <col min="7" max="7" width="5.140625" customWidth="1"/>
    <col min="8" max="8" width="18.140625" customWidth="1"/>
    <col min="9" max="9" width="29.85546875" customWidth="1"/>
    <col min="10" max="11" width="6.28515625" customWidth="1"/>
    <col min="12" max="12" width="31.28515625" customWidth="1"/>
  </cols>
  <sheetData>
    <row r="1" spans="1:12" ht="113.25" customHeight="1">
      <c r="A1" s="219"/>
      <c r="B1" s="215"/>
      <c r="C1" s="215"/>
      <c r="D1" s="215"/>
      <c r="E1" s="215"/>
      <c r="F1" s="215"/>
      <c r="G1" s="215"/>
      <c r="H1" s="215"/>
      <c r="I1" s="215"/>
      <c r="J1" s="215"/>
      <c r="K1" s="215"/>
      <c r="L1" s="211"/>
    </row>
    <row r="2" spans="1:12" ht="36" customHeight="1">
      <c r="A2" s="220" t="s">
        <v>17</v>
      </c>
      <c r="B2" s="215"/>
      <c r="C2" s="215"/>
      <c r="D2" s="215"/>
      <c r="E2" s="215"/>
      <c r="F2" s="215"/>
      <c r="G2" s="215"/>
      <c r="H2" s="215"/>
      <c r="I2" s="215"/>
      <c r="J2" s="215"/>
      <c r="K2" s="215"/>
      <c r="L2" s="211"/>
    </row>
    <row r="3" spans="1:12" ht="36" customHeight="1">
      <c r="A3" s="17" t="s">
        <v>18</v>
      </c>
      <c r="B3" s="220" t="s">
        <v>19</v>
      </c>
      <c r="C3" s="211"/>
      <c r="D3" s="220" t="s">
        <v>20</v>
      </c>
      <c r="E3" s="215"/>
      <c r="F3" s="211"/>
      <c r="G3" s="18"/>
      <c r="H3" s="17" t="s">
        <v>21</v>
      </c>
      <c r="I3" s="19" t="s">
        <v>22</v>
      </c>
      <c r="J3" s="220" t="s">
        <v>23</v>
      </c>
      <c r="K3" s="211"/>
      <c r="L3" s="20" t="s">
        <v>22</v>
      </c>
    </row>
    <row r="4" spans="1:12" ht="36" customHeight="1">
      <c r="A4" s="17">
        <v>1</v>
      </c>
      <c r="B4" s="21" t="s">
        <v>24</v>
      </c>
      <c r="C4" s="22"/>
      <c r="D4" s="17">
        <v>1</v>
      </c>
      <c r="E4" s="17">
        <v>6</v>
      </c>
      <c r="F4" s="216">
        <v>1</v>
      </c>
      <c r="G4" s="18"/>
      <c r="H4" s="23" t="s">
        <v>25</v>
      </c>
      <c r="I4" s="19" t="str">
        <f t="shared" ref="I4:I6" si="0">B4</f>
        <v>SABANETA HC - ANTIOQUIA</v>
      </c>
      <c r="J4" s="18"/>
      <c r="K4" s="18"/>
      <c r="L4" s="20" t="str">
        <f>B9</f>
        <v>XXX</v>
      </c>
    </row>
    <row r="5" spans="1:12" ht="36" customHeight="1">
      <c r="A5" s="17">
        <v>2</v>
      </c>
      <c r="B5" s="21" t="s">
        <v>26</v>
      </c>
      <c r="C5" s="22"/>
      <c r="D5" s="17">
        <v>2</v>
      </c>
      <c r="E5" s="17">
        <v>5</v>
      </c>
      <c r="F5" s="213"/>
      <c r="G5" s="18"/>
      <c r="H5" s="23" t="s">
        <v>25</v>
      </c>
      <c r="I5" s="19" t="str">
        <f t="shared" si="0"/>
        <v>SUPER PATIN - ANTIOQUIA</v>
      </c>
      <c r="J5" s="18"/>
      <c r="K5" s="18"/>
      <c r="L5" s="20" t="str">
        <f>B8</f>
        <v>ORIÓN -  ANTIOQUIA</v>
      </c>
    </row>
    <row r="6" spans="1:12" ht="36" customHeight="1">
      <c r="A6" s="17">
        <v>3</v>
      </c>
      <c r="B6" s="21" t="s">
        <v>27</v>
      </c>
      <c r="C6" s="22"/>
      <c r="D6" s="17">
        <v>3</v>
      </c>
      <c r="E6" s="17">
        <v>4</v>
      </c>
      <c r="F6" s="214"/>
      <c r="G6" s="18"/>
      <c r="H6" s="23" t="s">
        <v>25</v>
      </c>
      <c r="I6" s="19" t="str">
        <f t="shared" si="0"/>
        <v>FCM ROLLING - CALDAS</v>
      </c>
      <c r="J6" s="18"/>
      <c r="K6" s="18"/>
      <c r="L6" s="20" t="str">
        <f t="shared" ref="L6:L7" si="1">B7</f>
        <v>CORAZONISTA - BOGOTÁ</v>
      </c>
    </row>
    <row r="7" spans="1:12" ht="36" customHeight="1">
      <c r="A7" s="17">
        <v>4</v>
      </c>
      <c r="B7" s="21" t="s">
        <v>28</v>
      </c>
      <c r="C7" s="22"/>
      <c r="D7" s="17">
        <v>1</v>
      </c>
      <c r="E7" s="17">
        <v>5</v>
      </c>
      <c r="F7" s="216">
        <v>2</v>
      </c>
      <c r="G7" s="18"/>
      <c r="H7" s="23" t="s">
        <v>29</v>
      </c>
      <c r="I7" s="19" t="str">
        <f>B4</f>
        <v>SABANETA HC - ANTIOQUIA</v>
      </c>
      <c r="J7" s="18"/>
      <c r="K7" s="18"/>
      <c r="L7" s="20" t="str">
        <f t="shared" si="1"/>
        <v>ORIÓN -  ANTIOQUIA</v>
      </c>
    </row>
    <row r="8" spans="1:12" ht="36" customHeight="1">
      <c r="A8" s="17">
        <v>5</v>
      </c>
      <c r="B8" s="21" t="s">
        <v>30</v>
      </c>
      <c r="C8" s="22"/>
      <c r="D8" s="17">
        <v>6</v>
      </c>
      <c r="E8" s="17">
        <v>4</v>
      </c>
      <c r="F8" s="213"/>
      <c r="G8" s="18"/>
      <c r="H8" s="23" t="s">
        <v>29</v>
      </c>
      <c r="I8" s="19" t="str">
        <f>B9</f>
        <v>XXX</v>
      </c>
      <c r="J8" s="18"/>
      <c r="K8" s="18"/>
      <c r="L8" s="20" t="str">
        <f>B7</f>
        <v>CORAZONISTA - BOGOTÁ</v>
      </c>
    </row>
    <row r="9" spans="1:12" ht="36" customHeight="1">
      <c r="A9" s="17">
        <v>6</v>
      </c>
      <c r="B9" s="24" t="s">
        <v>31</v>
      </c>
      <c r="C9" s="22"/>
      <c r="D9" s="17">
        <v>2</v>
      </c>
      <c r="E9" s="17">
        <v>3</v>
      </c>
      <c r="F9" s="214"/>
      <c r="G9" s="18"/>
      <c r="H9" s="23" t="s">
        <v>29</v>
      </c>
      <c r="I9" s="19" t="str">
        <f>B5</f>
        <v>SUPER PATIN - ANTIOQUIA</v>
      </c>
      <c r="J9" s="18"/>
      <c r="K9" s="18"/>
      <c r="L9" s="20" t="str">
        <f t="shared" ref="L9:L10" si="2">B6</f>
        <v>FCM ROLLING - CALDAS</v>
      </c>
    </row>
    <row r="10" spans="1:12" ht="36" customHeight="1">
      <c r="A10" s="201" t="s">
        <v>32</v>
      </c>
      <c r="B10" s="202"/>
      <c r="C10" s="203"/>
      <c r="D10" s="17">
        <v>1</v>
      </c>
      <c r="E10" s="17">
        <v>4</v>
      </c>
      <c r="F10" s="216">
        <v>3</v>
      </c>
      <c r="G10" s="18"/>
      <c r="H10" s="23" t="s">
        <v>33</v>
      </c>
      <c r="I10" s="19" t="str">
        <f>B4</f>
        <v>SABANETA HC - ANTIOQUIA</v>
      </c>
      <c r="J10" s="18"/>
      <c r="K10" s="18"/>
      <c r="L10" s="20" t="str">
        <f t="shared" si="2"/>
        <v>CORAZONISTA - BOGOTÁ</v>
      </c>
    </row>
    <row r="11" spans="1:12" ht="36" customHeight="1">
      <c r="A11" s="204"/>
      <c r="B11" s="205"/>
      <c r="C11" s="206"/>
      <c r="D11" s="17">
        <v>5</v>
      </c>
      <c r="E11" s="17">
        <v>3</v>
      </c>
      <c r="F11" s="213"/>
      <c r="G11" s="18"/>
      <c r="H11" s="23" t="s">
        <v>33</v>
      </c>
      <c r="I11" s="19" t="str">
        <f t="shared" ref="I11:I12" si="3">B8</f>
        <v>ORIÓN -  ANTIOQUIA</v>
      </c>
      <c r="J11" s="18"/>
      <c r="K11" s="18"/>
      <c r="L11" s="20" t="str">
        <f>B6</f>
        <v>FCM ROLLING - CALDAS</v>
      </c>
    </row>
    <row r="12" spans="1:12" ht="36" customHeight="1">
      <c r="A12" s="204"/>
      <c r="B12" s="205"/>
      <c r="C12" s="206"/>
      <c r="D12" s="17">
        <v>6</v>
      </c>
      <c r="E12" s="17">
        <v>2</v>
      </c>
      <c r="F12" s="214"/>
      <c r="G12" s="18"/>
      <c r="H12" s="23" t="s">
        <v>33</v>
      </c>
      <c r="I12" s="19" t="str">
        <f t="shared" si="3"/>
        <v>XXX</v>
      </c>
      <c r="J12" s="18"/>
      <c r="K12" s="18"/>
      <c r="L12" s="20" t="str">
        <f t="shared" ref="L12:L13" si="4">B5</f>
        <v>SUPER PATIN - ANTIOQUIA</v>
      </c>
    </row>
    <row r="13" spans="1:12" ht="36" customHeight="1">
      <c r="A13" s="204"/>
      <c r="B13" s="205"/>
      <c r="C13" s="206"/>
      <c r="D13" s="17">
        <v>1</v>
      </c>
      <c r="E13" s="17">
        <v>3</v>
      </c>
      <c r="F13" s="216">
        <v>4</v>
      </c>
      <c r="G13" s="18"/>
      <c r="H13" s="23" t="s">
        <v>34</v>
      </c>
      <c r="I13" s="19" t="str">
        <f>B4</f>
        <v>SABANETA HC - ANTIOQUIA</v>
      </c>
      <c r="J13" s="18"/>
      <c r="K13" s="18"/>
      <c r="L13" s="20" t="str">
        <f t="shared" si="4"/>
        <v>FCM ROLLING - CALDAS</v>
      </c>
    </row>
    <row r="14" spans="1:12" ht="36" customHeight="1">
      <c r="A14" s="204"/>
      <c r="B14" s="205"/>
      <c r="C14" s="206"/>
      <c r="D14" s="17">
        <v>4</v>
      </c>
      <c r="E14" s="17">
        <v>2</v>
      </c>
      <c r="F14" s="213"/>
      <c r="G14" s="18"/>
      <c r="H14" s="23" t="s">
        <v>34</v>
      </c>
      <c r="I14" s="19" t="str">
        <f t="shared" ref="I14:I15" si="5">B7</f>
        <v>CORAZONISTA - BOGOTÁ</v>
      </c>
      <c r="J14" s="18"/>
      <c r="K14" s="18"/>
      <c r="L14" s="20" t="str">
        <f>B5</f>
        <v>SUPER PATIN - ANTIOQUIA</v>
      </c>
    </row>
    <row r="15" spans="1:12" ht="36" customHeight="1">
      <c r="A15" s="204"/>
      <c r="B15" s="205"/>
      <c r="C15" s="206"/>
      <c r="D15" s="17">
        <v>5</v>
      </c>
      <c r="E15" s="17">
        <v>6</v>
      </c>
      <c r="F15" s="214"/>
      <c r="G15" s="18"/>
      <c r="H15" s="23" t="s">
        <v>34</v>
      </c>
      <c r="I15" s="19" t="str">
        <f t="shared" si="5"/>
        <v>ORIÓN -  ANTIOQUIA</v>
      </c>
      <c r="J15" s="18"/>
      <c r="K15" s="18"/>
      <c r="L15" s="20" t="str">
        <f>B9</f>
        <v>XXX</v>
      </c>
    </row>
    <row r="16" spans="1:12" ht="36" customHeight="1">
      <c r="A16" s="204"/>
      <c r="B16" s="205"/>
      <c r="C16" s="206"/>
      <c r="D16" s="17">
        <v>1</v>
      </c>
      <c r="E16" s="17">
        <v>2</v>
      </c>
      <c r="F16" s="216">
        <v>5</v>
      </c>
      <c r="G16" s="18"/>
      <c r="H16" s="23" t="s">
        <v>35</v>
      </c>
      <c r="I16" s="19" t="str">
        <f>B4</f>
        <v>SABANETA HC - ANTIOQUIA</v>
      </c>
      <c r="J16" s="18"/>
      <c r="K16" s="18"/>
      <c r="L16" s="20" t="str">
        <f>B5</f>
        <v>SUPER PATIN - ANTIOQUIA</v>
      </c>
    </row>
    <row r="17" spans="1:12" ht="36" customHeight="1">
      <c r="A17" s="204"/>
      <c r="B17" s="205"/>
      <c r="C17" s="206"/>
      <c r="D17" s="17">
        <v>3</v>
      </c>
      <c r="E17" s="17">
        <v>6</v>
      </c>
      <c r="F17" s="213"/>
      <c r="G17" s="18"/>
      <c r="H17" s="23" t="s">
        <v>35</v>
      </c>
      <c r="I17" s="19" t="str">
        <f t="shared" ref="I17:I18" si="6">B6</f>
        <v>FCM ROLLING - CALDAS</v>
      </c>
      <c r="J17" s="18"/>
      <c r="K17" s="18"/>
      <c r="L17" s="20" t="str">
        <f>B9</f>
        <v>XXX</v>
      </c>
    </row>
    <row r="18" spans="1:12" ht="36" customHeight="1">
      <c r="A18" s="207"/>
      <c r="B18" s="208"/>
      <c r="C18" s="209"/>
      <c r="D18" s="17">
        <v>4</v>
      </c>
      <c r="E18" s="17">
        <v>5</v>
      </c>
      <c r="F18" s="214"/>
      <c r="G18" s="18"/>
      <c r="H18" s="23" t="s">
        <v>35</v>
      </c>
      <c r="I18" s="19" t="str">
        <f t="shared" si="6"/>
        <v>CORAZONISTA - BOGOTÁ</v>
      </c>
      <c r="J18" s="18"/>
      <c r="K18" s="18"/>
      <c r="L18" s="20" t="str">
        <f>B8</f>
        <v>ORIÓN -  ANTIOQUIA</v>
      </c>
    </row>
    <row r="19" spans="1:12" ht="36" customHeight="1">
      <c r="A19" s="221" t="s">
        <v>36</v>
      </c>
      <c r="B19" s="215"/>
      <c r="C19" s="215"/>
      <c r="D19" s="215"/>
      <c r="E19" s="215"/>
      <c r="F19" s="215"/>
      <c r="G19" s="215"/>
      <c r="H19" s="215"/>
      <c r="I19" s="215"/>
      <c r="J19" s="215"/>
      <c r="K19" s="215"/>
      <c r="L19" s="211"/>
    </row>
    <row r="20" spans="1:12" ht="36" customHeight="1">
      <c r="A20" s="25" t="s">
        <v>18</v>
      </c>
      <c r="B20" s="227" t="s">
        <v>19</v>
      </c>
      <c r="C20" s="209"/>
      <c r="D20" s="217" t="s">
        <v>20</v>
      </c>
      <c r="E20" s="215"/>
      <c r="F20" s="211"/>
      <c r="G20" s="26"/>
      <c r="H20" s="27" t="s">
        <v>21</v>
      </c>
      <c r="I20" s="28" t="s">
        <v>22</v>
      </c>
      <c r="J20" s="217" t="s">
        <v>23</v>
      </c>
      <c r="K20" s="211"/>
      <c r="L20" s="29" t="s">
        <v>22</v>
      </c>
    </row>
    <row r="21" spans="1:12" ht="36" customHeight="1">
      <c r="A21" s="25">
        <v>1</v>
      </c>
      <c r="B21" s="30" t="s">
        <v>37</v>
      </c>
      <c r="C21" s="22"/>
      <c r="D21" s="31">
        <v>1</v>
      </c>
      <c r="E21" s="31">
        <v>4</v>
      </c>
      <c r="F21" s="224">
        <v>1</v>
      </c>
      <c r="G21" s="31">
        <v>1</v>
      </c>
      <c r="H21" s="32" t="s">
        <v>38</v>
      </c>
      <c r="I21" s="28" t="str">
        <f t="shared" ref="I21:I22" si="7">B21</f>
        <v>PUMAS - VALLE DEL CAUCA</v>
      </c>
      <c r="J21" s="26"/>
      <c r="K21" s="26"/>
      <c r="L21" s="29" t="str">
        <f>B24</f>
        <v>XXX</v>
      </c>
    </row>
    <row r="22" spans="1:12" ht="36" customHeight="1">
      <c r="A22" s="33">
        <v>2</v>
      </c>
      <c r="B22" s="30" t="s">
        <v>39</v>
      </c>
      <c r="C22" s="22"/>
      <c r="D22" s="27">
        <v>2</v>
      </c>
      <c r="E22" s="27">
        <v>3</v>
      </c>
      <c r="F22" s="225"/>
      <c r="G22" s="27">
        <v>2</v>
      </c>
      <c r="H22" s="32" t="s">
        <v>38</v>
      </c>
      <c r="I22" s="34" t="str">
        <f t="shared" si="7"/>
        <v>REAL - HC - ANTIOQUIA</v>
      </c>
      <c r="J22" s="35"/>
      <c r="K22" s="35"/>
      <c r="L22" s="36" t="str">
        <f>B23</f>
        <v>INTERNACIONAL - BOGOTÁ</v>
      </c>
    </row>
    <row r="23" spans="1:12" ht="36" customHeight="1">
      <c r="A23" s="25">
        <v>3</v>
      </c>
      <c r="B23" s="30" t="s">
        <v>40</v>
      </c>
      <c r="C23" s="37"/>
      <c r="D23" s="31">
        <v>1</v>
      </c>
      <c r="E23" s="31">
        <v>3</v>
      </c>
      <c r="F23" s="226">
        <v>2</v>
      </c>
      <c r="G23" s="31">
        <v>3</v>
      </c>
      <c r="H23" s="32" t="s">
        <v>41</v>
      </c>
      <c r="I23" s="28" t="str">
        <f>B21</f>
        <v>PUMAS - VALLE DEL CAUCA</v>
      </c>
      <c r="J23" s="26"/>
      <c r="K23" s="26"/>
      <c r="L23" s="29" t="str">
        <f>B23</f>
        <v>INTERNACIONAL - BOGOTÁ</v>
      </c>
    </row>
    <row r="24" spans="1:12" ht="36" customHeight="1">
      <c r="A24" s="25">
        <v>4</v>
      </c>
      <c r="B24" s="30" t="s">
        <v>31</v>
      </c>
      <c r="C24" s="38"/>
      <c r="D24" s="31">
        <v>4</v>
      </c>
      <c r="E24" s="31">
        <v>2</v>
      </c>
      <c r="F24" s="214"/>
      <c r="G24" s="31">
        <v>4</v>
      </c>
      <c r="H24" s="32" t="s">
        <v>41</v>
      </c>
      <c r="I24" s="28" t="str">
        <f>B24</f>
        <v>XXX</v>
      </c>
      <c r="J24" s="26"/>
      <c r="K24" s="26"/>
      <c r="L24" s="29" t="str">
        <f>B22</f>
        <v>REAL - HC - ANTIOQUIA</v>
      </c>
    </row>
    <row r="25" spans="1:12" ht="36" customHeight="1">
      <c r="A25" s="201"/>
      <c r="B25" s="202"/>
      <c r="C25" s="203"/>
      <c r="D25" s="31">
        <v>1</v>
      </c>
      <c r="E25" s="31">
        <v>2</v>
      </c>
      <c r="F25" s="224">
        <v>3</v>
      </c>
      <c r="G25" s="31">
        <v>5</v>
      </c>
      <c r="H25" s="32" t="s">
        <v>42</v>
      </c>
      <c r="I25" s="28" t="str">
        <f>B21</f>
        <v>PUMAS - VALLE DEL CAUCA</v>
      </c>
      <c r="J25" s="26"/>
      <c r="K25" s="26"/>
      <c r="L25" s="29" t="str">
        <f>B22</f>
        <v>REAL - HC - ANTIOQUIA</v>
      </c>
    </row>
    <row r="26" spans="1:12" ht="36" customHeight="1">
      <c r="A26" s="207"/>
      <c r="B26" s="208"/>
      <c r="C26" s="209"/>
      <c r="D26" s="31">
        <v>3</v>
      </c>
      <c r="E26" s="31">
        <v>4</v>
      </c>
      <c r="F26" s="214"/>
      <c r="G26" s="31">
        <v>6</v>
      </c>
      <c r="H26" s="32" t="s">
        <v>42</v>
      </c>
      <c r="I26" s="28" t="str">
        <f>B23</f>
        <v>INTERNACIONAL - BOGOTÁ</v>
      </c>
      <c r="J26" s="26"/>
      <c r="K26" s="26"/>
      <c r="L26" s="29" t="str">
        <f>B24</f>
        <v>XXX</v>
      </c>
    </row>
    <row r="27" spans="1:12" ht="36" customHeight="1">
      <c r="A27" s="218" t="s">
        <v>43</v>
      </c>
      <c r="B27" s="215"/>
      <c r="C27" s="215"/>
      <c r="D27" s="215"/>
      <c r="E27" s="215"/>
      <c r="F27" s="215"/>
      <c r="G27" s="215"/>
      <c r="H27" s="215"/>
      <c r="I27" s="215"/>
      <c r="J27" s="215"/>
      <c r="K27" s="215"/>
      <c r="L27" s="211"/>
    </row>
    <row r="28" spans="1:12" ht="36" customHeight="1">
      <c r="A28" s="39" t="s">
        <v>18</v>
      </c>
      <c r="B28" s="218" t="s">
        <v>43</v>
      </c>
      <c r="C28" s="211"/>
      <c r="D28" s="218" t="s">
        <v>20</v>
      </c>
      <c r="E28" s="215"/>
      <c r="F28" s="211"/>
      <c r="G28" s="40"/>
      <c r="H28" s="41" t="s">
        <v>44</v>
      </c>
      <c r="I28" s="42" t="s">
        <v>22</v>
      </c>
      <c r="J28" s="218" t="s">
        <v>23</v>
      </c>
      <c r="K28" s="211"/>
      <c r="L28" s="43" t="s">
        <v>22</v>
      </c>
    </row>
    <row r="29" spans="1:12" ht="36" customHeight="1">
      <c r="A29" s="44" t="s">
        <v>45</v>
      </c>
      <c r="B29" s="228" t="s">
        <v>19</v>
      </c>
      <c r="C29" s="211"/>
      <c r="D29" s="44">
        <v>1</v>
      </c>
      <c r="E29" s="44" t="s">
        <v>46</v>
      </c>
      <c r="F29" s="222">
        <v>1</v>
      </c>
      <c r="G29" s="44">
        <v>1</v>
      </c>
      <c r="H29" s="45" t="s">
        <v>47</v>
      </c>
      <c r="I29" s="46" t="str">
        <f t="shared" ref="I29:I32" si="8">B30</f>
        <v>SABANETA HC - ANTIOQUIA</v>
      </c>
      <c r="J29" s="40"/>
      <c r="K29" s="40"/>
      <c r="L29" s="47" t="str">
        <f>B37</f>
        <v>XXX</v>
      </c>
    </row>
    <row r="30" spans="1:12" ht="36" customHeight="1">
      <c r="A30" s="44">
        <v>1</v>
      </c>
      <c r="B30" s="48" t="s">
        <v>24</v>
      </c>
      <c r="C30" s="22"/>
      <c r="D30" s="44">
        <v>2</v>
      </c>
      <c r="E30" s="44">
        <v>7</v>
      </c>
      <c r="F30" s="213"/>
      <c r="G30" s="44">
        <v>2</v>
      </c>
      <c r="H30" s="45" t="s">
        <v>47</v>
      </c>
      <c r="I30" s="46" t="str">
        <f t="shared" si="8"/>
        <v>HURACANES - VALLE DEL CAUCA</v>
      </c>
      <c r="J30" s="40"/>
      <c r="K30" s="40"/>
      <c r="L30" s="47" t="str">
        <f>B36</f>
        <v>CORAZONISTA - BOGOTA</v>
      </c>
    </row>
    <row r="31" spans="1:12" ht="36" customHeight="1">
      <c r="A31" s="44">
        <v>2</v>
      </c>
      <c r="B31" s="48" t="s">
        <v>48</v>
      </c>
      <c r="C31" s="37"/>
      <c r="D31" s="44">
        <v>3</v>
      </c>
      <c r="E31" s="44">
        <v>6</v>
      </c>
      <c r="F31" s="213"/>
      <c r="G31" s="44">
        <v>3</v>
      </c>
      <c r="H31" s="45" t="s">
        <v>47</v>
      </c>
      <c r="I31" s="46" t="str">
        <f t="shared" si="8"/>
        <v>SUPER PATIN - ANTIOQUIA</v>
      </c>
      <c r="J31" s="40"/>
      <c r="K31" s="40"/>
      <c r="L31" s="47" t="str">
        <f>B35</f>
        <v>HOCKEY DORADO - BOGOTA</v>
      </c>
    </row>
    <row r="32" spans="1:12" ht="36" customHeight="1">
      <c r="A32" s="44">
        <v>3</v>
      </c>
      <c r="B32" s="48" t="s">
        <v>26</v>
      </c>
      <c r="C32" s="22"/>
      <c r="D32" s="44">
        <v>4</v>
      </c>
      <c r="E32" s="44">
        <v>5</v>
      </c>
      <c r="F32" s="214"/>
      <c r="G32" s="44">
        <v>4</v>
      </c>
      <c r="H32" s="45" t="s">
        <v>47</v>
      </c>
      <c r="I32" s="46" t="str">
        <f t="shared" si="8"/>
        <v>REAL HC - ANTIOQUIA</v>
      </c>
      <c r="J32" s="40"/>
      <c r="K32" s="40"/>
      <c r="L32" s="47" t="str">
        <f>B34</f>
        <v>INTERNACIONAL - BOGOTA</v>
      </c>
    </row>
    <row r="33" spans="1:12" ht="36" customHeight="1">
      <c r="A33" s="44">
        <v>4</v>
      </c>
      <c r="B33" s="48" t="s">
        <v>49</v>
      </c>
      <c r="C33" s="22"/>
      <c r="D33" s="44">
        <v>1</v>
      </c>
      <c r="E33" s="44">
        <v>7</v>
      </c>
      <c r="F33" s="222">
        <v>2</v>
      </c>
      <c r="G33" s="44">
        <v>5</v>
      </c>
      <c r="H33" s="45" t="s">
        <v>50</v>
      </c>
      <c r="I33" s="46" t="str">
        <f>B30</f>
        <v>SABANETA HC - ANTIOQUIA</v>
      </c>
      <c r="J33" s="40"/>
      <c r="K33" s="40"/>
      <c r="L33" s="47" t="str">
        <f>B36</f>
        <v>CORAZONISTA - BOGOTA</v>
      </c>
    </row>
    <row r="34" spans="1:12" ht="36" customHeight="1">
      <c r="A34" s="44">
        <v>5</v>
      </c>
      <c r="B34" s="48" t="s">
        <v>51</v>
      </c>
      <c r="C34" s="37"/>
      <c r="D34" s="44" t="s">
        <v>46</v>
      </c>
      <c r="E34" s="44">
        <v>6</v>
      </c>
      <c r="F34" s="213"/>
      <c r="G34" s="44">
        <v>6</v>
      </c>
      <c r="H34" s="45" t="s">
        <v>50</v>
      </c>
      <c r="I34" s="46" t="str">
        <f>B37</f>
        <v>XXX</v>
      </c>
      <c r="J34" s="40"/>
      <c r="K34" s="40"/>
      <c r="L34" s="47" t="str">
        <f>B35</f>
        <v>HOCKEY DORADO - BOGOTA</v>
      </c>
    </row>
    <row r="35" spans="1:12" ht="36" customHeight="1">
      <c r="A35" s="44">
        <v>6</v>
      </c>
      <c r="B35" s="48" t="s">
        <v>52</v>
      </c>
      <c r="C35" s="22"/>
      <c r="D35" s="44">
        <v>2</v>
      </c>
      <c r="E35" s="44">
        <v>5</v>
      </c>
      <c r="F35" s="213"/>
      <c r="G35" s="44">
        <v>7</v>
      </c>
      <c r="H35" s="45" t="s">
        <v>50</v>
      </c>
      <c r="I35" s="46" t="str">
        <f t="shared" ref="I35:I36" si="9">B31</f>
        <v>HURACANES - VALLE DEL CAUCA</v>
      </c>
      <c r="J35" s="40"/>
      <c r="K35" s="40"/>
      <c r="L35" s="47" t="str">
        <f>B34</f>
        <v>INTERNACIONAL - BOGOTA</v>
      </c>
    </row>
    <row r="36" spans="1:12" ht="36" customHeight="1">
      <c r="A36" s="44">
        <v>7</v>
      </c>
      <c r="B36" s="48" t="s">
        <v>53</v>
      </c>
      <c r="C36" s="22"/>
      <c r="D36" s="44">
        <v>3</v>
      </c>
      <c r="E36" s="44">
        <v>4</v>
      </c>
      <c r="F36" s="214"/>
      <c r="G36" s="44">
        <v>8</v>
      </c>
      <c r="H36" s="45" t="s">
        <v>50</v>
      </c>
      <c r="I36" s="46" t="str">
        <f t="shared" si="9"/>
        <v>SUPER PATIN - ANTIOQUIA</v>
      </c>
      <c r="J36" s="40"/>
      <c r="K36" s="40"/>
      <c r="L36" s="47" t="str">
        <f>B33</f>
        <v>REAL HC - ANTIOQUIA</v>
      </c>
    </row>
    <row r="37" spans="1:12" ht="36" customHeight="1">
      <c r="A37" s="44">
        <v>8</v>
      </c>
      <c r="B37" s="48" t="s">
        <v>31</v>
      </c>
      <c r="C37" s="49"/>
      <c r="D37" s="44">
        <v>1</v>
      </c>
      <c r="E37" s="44">
        <v>6</v>
      </c>
      <c r="F37" s="222">
        <v>3</v>
      </c>
      <c r="G37" s="44">
        <v>9</v>
      </c>
      <c r="H37" s="45" t="s">
        <v>54</v>
      </c>
      <c r="I37" s="46" t="str">
        <f>B30</f>
        <v>SABANETA HC - ANTIOQUIA</v>
      </c>
      <c r="J37" s="40"/>
      <c r="K37" s="40"/>
      <c r="L37" s="47" t="str">
        <f>B35</f>
        <v>HOCKEY DORADO - BOGOTA</v>
      </c>
    </row>
    <row r="38" spans="1:12" ht="36" customHeight="1">
      <c r="A38" s="201" t="s">
        <v>32</v>
      </c>
      <c r="B38" s="202"/>
      <c r="C38" s="203"/>
      <c r="D38" s="44">
        <v>7</v>
      </c>
      <c r="E38" s="44">
        <v>5</v>
      </c>
      <c r="F38" s="213"/>
      <c r="G38" s="44">
        <v>10</v>
      </c>
      <c r="H38" s="45" t="s">
        <v>54</v>
      </c>
      <c r="I38" s="46" t="str">
        <f t="shared" ref="I38:I39" si="10">B36</f>
        <v>CORAZONISTA - BOGOTA</v>
      </c>
      <c r="J38" s="40"/>
      <c r="K38" s="40"/>
      <c r="L38" s="47" t="str">
        <f>B34</f>
        <v>INTERNACIONAL - BOGOTA</v>
      </c>
    </row>
    <row r="39" spans="1:12" ht="36" customHeight="1">
      <c r="A39" s="204"/>
      <c r="B39" s="205"/>
      <c r="C39" s="206"/>
      <c r="D39" s="44" t="s">
        <v>46</v>
      </c>
      <c r="E39" s="44">
        <v>4</v>
      </c>
      <c r="F39" s="213"/>
      <c r="G39" s="44">
        <v>11</v>
      </c>
      <c r="H39" s="45" t="s">
        <v>54</v>
      </c>
      <c r="I39" s="46" t="str">
        <f t="shared" si="10"/>
        <v>XXX</v>
      </c>
      <c r="J39" s="40"/>
      <c r="K39" s="40"/>
      <c r="L39" s="47" t="str">
        <f>B33</f>
        <v>REAL HC - ANTIOQUIA</v>
      </c>
    </row>
    <row r="40" spans="1:12" ht="36" customHeight="1">
      <c r="A40" s="204"/>
      <c r="B40" s="205"/>
      <c r="C40" s="206"/>
      <c r="D40" s="44">
        <v>2</v>
      </c>
      <c r="E40" s="44">
        <v>3</v>
      </c>
      <c r="F40" s="214"/>
      <c r="G40" s="44">
        <v>12</v>
      </c>
      <c r="H40" s="45" t="s">
        <v>54</v>
      </c>
      <c r="I40" s="46" t="str">
        <f>B31</f>
        <v>HURACANES - VALLE DEL CAUCA</v>
      </c>
      <c r="J40" s="40"/>
      <c r="K40" s="40"/>
      <c r="L40" s="47" t="str">
        <f>B32</f>
        <v>SUPER PATIN - ANTIOQUIA</v>
      </c>
    </row>
    <row r="41" spans="1:12" ht="36" customHeight="1">
      <c r="A41" s="204"/>
      <c r="B41" s="205"/>
      <c r="C41" s="206"/>
      <c r="D41" s="44">
        <v>1</v>
      </c>
      <c r="E41" s="44">
        <v>5</v>
      </c>
      <c r="F41" s="222">
        <v>4</v>
      </c>
      <c r="G41" s="44">
        <v>13</v>
      </c>
      <c r="H41" s="45" t="s">
        <v>55</v>
      </c>
      <c r="I41" s="46" t="str">
        <f>B30</f>
        <v>SABANETA HC - ANTIOQUIA</v>
      </c>
      <c r="J41" s="40"/>
      <c r="K41" s="40"/>
      <c r="L41" s="47" t="str">
        <f>B34</f>
        <v>INTERNACIONAL - BOGOTA</v>
      </c>
    </row>
    <row r="42" spans="1:12" ht="36" customHeight="1">
      <c r="A42" s="204"/>
      <c r="B42" s="205"/>
      <c r="C42" s="206"/>
      <c r="D42" s="44">
        <v>6</v>
      </c>
      <c r="E42" s="44">
        <v>4</v>
      </c>
      <c r="F42" s="213"/>
      <c r="G42" s="44">
        <v>14</v>
      </c>
      <c r="H42" s="45" t="s">
        <v>55</v>
      </c>
      <c r="I42" s="46" t="str">
        <f t="shared" ref="I42:I44" si="11">B35</f>
        <v>HOCKEY DORADO - BOGOTA</v>
      </c>
      <c r="J42" s="40"/>
      <c r="K42" s="40"/>
      <c r="L42" s="47" t="str">
        <f>B33</f>
        <v>REAL HC - ANTIOQUIA</v>
      </c>
    </row>
    <row r="43" spans="1:12" ht="36" customHeight="1">
      <c r="A43" s="204"/>
      <c r="B43" s="205"/>
      <c r="C43" s="206"/>
      <c r="D43" s="50">
        <v>7</v>
      </c>
      <c r="E43" s="50">
        <v>3</v>
      </c>
      <c r="F43" s="213"/>
      <c r="G43" s="50">
        <v>15</v>
      </c>
      <c r="H43" s="45" t="s">
        <v>55</v>
      </c>
      <c r="I43" s="51" t="str">
        <f t="shared" si="11"/>
        <v>CORAZONISTA - BOGOTA</v>
      </c>
      <c r="J43" s="52"/>
      <c r="K43" s="52"/>
      <c r="L43" s="53" t="str">
        <f>B32</f>
        <v>SUPER PATIN - ANTIOQUIA</v>
      </c>
    </row>
    <row r="44" spans="1:12" ht="36" customHeight="1">
      <c r="A44" s="204"/>
      <c r="B44" s="205"/>
      <c r="C44" s="206"/>
      <c r="D44" s="44" t="s">
        <v>46</v>
      </c>
      <c r="E44" s="44">
        <v>2</v>
      </c>
      <c r="F44" s="214"/>
      <c r="G44" s="44">
        <v>16</v>
      </c>
      <c r="H44" s="45" t="s">
        <v>55</v>
      </c>
      <c r="I44" s="46" t="str">
        <f t="shared" si="11"/>
        <v>XXX</v>
      </c>
      <c r="J44" s="40"/>
      <c r="K44" s="40"/>
      <c r="L44" s="47" t="str">
        <f>B31</f>
        <v>HURACANES - VALLE DEL CAUCA</v>
      </c>
    </row>
    <row r="45" spans="1:12" ht="36" customHeight="1">
      <c r="A45" s="204"/>
      <c r="B45" s="205"/>
      <c r="C45" s="206"/>
      <c r="D45" s="44">
        <v>1</v>
      </c>
      <c r="E45" s="44">
        <v>4</v>
      </c>
      <c r="F45" s="222">
        <v>5</v>
      </c>
      <c r="G45" s="44">
        <v>17</v>
      </c>
      <c r="H45" s="45" t="s">
        <v>56</v>
      </c>
      <c r="I45" s="46" t="str">
        <f>B30</f>
        <v>SABANETA HC - ANTIOQUIA</v>
      </c>
      <c r="J45" s="40"/>
      <c r="K45" s="40"/>
      <c r="L45" s="47" t="str">
        <f>B33</f>
        <v>REAL HC - ANTIOQUIA</v>
      </c>
    </row>
    <row r="46" spans="1:12" ht="36" customHeight="1">
      <c r="A46" s="204"/>
      <c r="B46" s="205"/>
      <c r="C46" s="206"/>
      <c r="D46" s="44">
        <v>5</v>
      </c>
      <c r="E46" s="44">
        <v>3</v>
      </c>
      <c r="F46" s="213"/>
      <c r="G46" s="44">
        <v>18</v>
      </c>
      <c r="H46" s="45" t="s">
        <v>56</v>
      </c>
      <c r="I46" s="46" t="str">
        <f t="shared" ref="I46:I48" si="12">B34</f>
        <v>INTERNACIONAL - BOGOTA</v>
      </c>
      <c r="J46" s="40"/>
      <c r="K46" s="40"/>
      <c r="L46" s="47" t="str">
        <f>B32</f>
        <v>SUPER PATIN - ANTIOQUIA</v>
      </c>
    </row>
    <row r="47" spans="1:12" ht="36" customHeight="1">
      <c r="A47" s="204"/>
      <c r="B47" s="205"/>
      <c r="C47" s="206"/>
      <c r="D47" s="44">
        <v>6</v>
      </c>
      <c r="E47" s="44">
        <v>2</v>
      </c>
      <c r="F47" s="213"/>
      <c r="G47" s="44">
        <v>19</v>
      </c>
      <c r="H47" s="45" t="s">
        <v>56</v>
      </c>
      <c r="I47" s="46" t="str">
        <f t="shared" si="12"/>
        <v>HOCKEY DORADO - BOGOTA</v>
      </c>
      <c r="J47" s="40"/>
      <c r="K47" s="40"/>
      <c r="L47" s="47" t="str">
        <f>B31</f>
        <v>HURACANES - VALLE DEL CAUCA</v>
      </c>
    </row>
    <row r="48" spans="1:12" ht="36" customHeight="1">
      <c r="A48" s="204"/>
      <c r="B48" s="205"/>
      <c r="C48" s="206"/>
      <c r="D48" s="44">
        <v>7</v>
      </c>
      <c r="E48" s="44" t="s">
        <v>46</v>
      </c>
      <c r="F48" s="214"/>
      <c r="G48" s="44">
        <v>20</v>
      </c>
      <c r="H48" s="45" t="s">
        <v>56</v>
      </c>
      <c r="I48" s="46" t="str">
        <f t="shared" si="12"/>
        <v>CORAZONISTA - BOGOTA</v>
      </c>
      <c r="J48" s="40"/>
      <c r="K48" s="40"/>
      <c r="L48" s="47" t="str">
        <f>B37</f>
        <v>XXX</v>
      </c>
    </row>
    <row r="49" spans="1:12" ht="36" customHeight="1">
      <c r="A49" s="204"/>
      <c r="B49" s="205"/>
      <c r="C49" s="206"/>
      <c r="D49" s="44">
        <v>1</v>
      </c>
      <c r="E49" s="44">
        <v>3</v>
      </c>
      <c r="F49" s="222">
        <v>6</v>
      </c>
      <c r="G49" s="44">
        <v>21</v>
      </c>
      <c r="H49" s="45" t="s">
        <v>57</v>
      </c>
      <c r="I49" s="46" t="str">
        <f>B30</f>
        <v>SABANETA HC - ANTIOQUIA</v>
      </c>
      <c r="J49" s="40"/>
      <c r="K49" s="40"/>
      <c r="L49" s="47" t="str">
        <f>B32</f>
        <v>SUPER PATIN - ANTIOQUIA</v>
      </c>
    </row>
    <row r="50" spans="1:12" ht="36" customHeight="1">
      <c r="A50" s="204"/>
      <c r="B50" s="205"/>
      <c r="C50" s="206"/>
      <c r="D50" s="44">
        <v>4</v>
      </c>
      <c r="E50" s="44">
        <v>2</v>
      </c>
      <c r="F50" s="213"/>
      <c r="G50" s="44">
        <v>22</v>
      </c>
      <c r="H50" s="45" t="s">
        <v>57</v>
      </c>
      <c r="I50" s="46" t="str">
        <f t="shared" ref="I50:I52" si="13">B33</f>
        <v>REAL HC - ANTIOQUIA</v>
      </c>
      <c r="J50" s="40"/>
      <c r="K50" s="40"/>
      <c r="L50" s="47" t="str">
        <f>B31</f>
        <v>HURACANES - VALLE DEL CAUCA</v>
      </c>
    </row>
    <row r="51" spans="1:12" ht="36" customHeight="1">
      <c r="A51" s="204"/>
      <c r="B51" s="205"/>
      <c r="C51" s="206"/>
      <c r="D51" s="44">
        <v>5</v>
      </c>
      <c r="E51" s="44" t="s">
        <v>46</v>
      </c>
      <c r="F51" s="213"/>
      <c r="G51" s="44">
        <v>23</v>
      </c>
      <c r="H51" s="45" t="s">
        <v>57</v>
      </c>
      <c r="I51" s="46" t="str">
        <f t="shared" si="13"/>
        <v>INTERNACIONAL - BOGOTA</v>
      </c>
      <c r="J51" s="40"/>
      <c r="K51" s="40"/>
      <c r="L51" s="47" t="str">
        <f>B37</f>
        <v>XXX</v>
      </c>
    </row>
    <row r="52" spans="1:12" ht="36" customHeight="1">
      <c r="A52" s="204"/>
      <c r="B52" s="205"/>
      <c r="C52" s="206"/>
      <c r="D52" s="44">
        <v>6</v>
      </c>
      <c r="E52" s="44">
        <v>7</v>
      </c>
      <c r="F52" s="214"/>
      <c r="G52" s="44">
        <v>24</v>
      </c>
      <c r="H52" s="45" t="s">
        <v>57</v>
      </c>
      <c r="I52" s="46" t="str">
        <f t="shared" si="13"/>
        <v>HOCKEY DORADO - BOGOTA</v>
      </c>
      <c r="J52" s="40"/>
      <c r="K52" s="40"/>
      <c r="L52" s="47" t="str">
        <f>B36</f>
        <v>CORAZONISTA - BOGOTA</v>
      </c>
    </row>
    <row r="53" spans="1:12" ht="36" customHeight="1">
      <c r="A53" s="204"/>
      <c r="B53" s="205"/>
      <c r="C53" s="206"/>
      <c r="D53" s="44">
        <v>2</v>
      </c>
      <c r="E53" s="44">
        <v>1</v>
      </c>
      <c r="F53" s="222">
        <v>7</v>
      </c>
      <c r="G53" s="44">
        <v>25</v>
      </c>
      <c r="H53" s="45" t="s">
        <v>58</v>
      </c>
      <c r="I53" s="46" t="str">
        <f>B31</f>
        <v>HURACANES - VALLE DEL CAUCA</v>
      </c>
      <c r="J53" s="40"/>
      <c r="K53" s="40"/>
      <c r="L53" s="47" t="str">
        <f>B30</f>
        <v>SABANETA HC - ANTIOQUIA</v>
      </c>
    </row>
    <row r="54" spans="1:12" ht="36" customHeight="1">
      <c r="A54" s="204"/>
      <c r="B54" s="205"/>
      <c r="C54" s="206"/>
      <c r="D54" s="44">
        <v>5</v>
      </c>
      <c r="E54" s="44">
        <v>6</v>
      </c>
      <c r="F54" s="213"/>
      <c r="G54" s="44">
        <v>26</v>
      </c>
      <c r="H54" s="45" t="s">
        <v>58</v>
      </c>
      <c r="I54" s="46" t="str">
        <f>B34</f>
        <v>INTERNACIONAL - BOGOTA</v>
      </c>
      <c r="J54" s="40"/>
      <c r="K54" s="40"/>
      <c r="L54" s="47" t="str">
        <f>B35</f>
        <v>HOCKEY DORADO - BOGOTA</v>
      </c>
    </row>
    <row r="55" spans="1:12" ht="36" customHeight="1">
      <c r="A55" s="204"/>
      <c r="B55" s="205"/>
      <c r="C55" s="206"/>
      <c r="D55" s="44">
        <v>3</v>
      </c>
      <c r="E55" s="44" t="s">
        <v>46</v>
      </c>
      <c r="F55" s="213"/>
      <c r="G55" s="44">
        <v>27</v>
      </c>
      <c r="H55" s="45" t="s">
        <v>58</v>
      </c>
      <c r="I55" s="46" t="str">
        <f t="shared" ref="I55:I56" si="14">B32</f>
        <v>SUPER PATIN - ANTIOQUIA</v>
      </c>
      <c r="J55" s="40"/>
      <c r="K55" s="40"/>
      <c r="L55" s="47" t="str">
        <f>B37</f>
        <v>XXX</v>
      </c>
    </row>
    <row r="56" spans="1:12" ht="36" customHeight="1">
      <c r="A56" s="207"/>
      <c r="B56" s="208"/>
      <c r="C56" s="209"/>
      <c r="D56" s="44">
        <v>4</v>
      </c>
      <c r="E56" s="44">
        <v>7</v>
      </c>
      <c r="F56" s="214"/>
      <c r="G56" s="44">
        <v>28</v>
      </c>
      <c r="H56" s="45" t="s">
        <v>58</v>
      </c>
      <c r="I56" s="46" t="str">
        <f t="shared" si="14"/>
        <v>REAL HC - ANTIOQUIA</v>
      </c>
      <c r="J56" s="40"/>
      <c r="K56" s="40"/>
      <c r="L56" s="47" t="str">
        <f>B36</f>
        <v>CORAZONISTA - BOGOTA</v>
      </c>
    </row>
    <row r="57" spans="1:12" ht="36" customHeight="1">
      <c r="A57" s="223" t="s">
        <v>59</v>
      </c>
      <c r="B57" s="215"/>
      <c r="C57" s="215"/>
      <c r="D57" s="215"/>
      <c r="E57" s="215"/>
      <c r="F57" s="215"/>
      <c r="G57" s="215"/>
      <c r="H57" s="215"/>
      <c r="I57" s="215"/>
      <c r="J57" s="215"/>
      <c r="K57" s="215"/>
      <c r="L57" s="211"/>
    </row>
    <row r="58" spans="1:12" ht="36" customHeight="1">
      <c r="A58" s="54" t="s">
        <v>18</v>
      </c>
      <c r="B58" s="223" t="s">
        <v>19</v>
      </c>
      <c r="C58" s="211"/>
      <c r="D58" s="223" t="s">
        <v>20</v>
      </c>
      <c r="E58" s="215"/>
      <c r="F58" s="211"/>
      <c r="G58" s="55"/>
      <c r="H58" s="54" t="s">
        <v>21</v>
      </c>
      <c r="I58" s="56" t="s">
        <v>22</v>
      </c>
      <c r="J58" s="223" t="s">
        <v>23</v>
      </c>
      <c r="K58" s="211"/>
      <c r="L58" s="57" t="s">
        <v>22</v>
      </c>
    </row>
    <row r="59" spans="1:12" ht="36" customHeight="1">
      <c r="A59" s="54">
        <v>1</v>
      </c>
      <c r="B59" s="58" t="s">
        <v>60</v>
      </c>
      <c r="C59" s="22"/>
      <c r="D59" s="54">
        <v>1</v>
      </c>
      <c r="E59" s="54">
        <v>6</v>
      </c>
      <c r="F59" s="212">
        <v>1</v>
      </c>
      <c r="G59" s="55"/>
      <c r="H59" s="59" t="s">
        <v>61</v>
      </c>
      <c r="I59" s="56" t="str">
        <f t="shared" ref="I59:I61" si="15">B59</f>
        <v>MANIZALES HC BLANCO - CALDAS</v>
      </c>
      <c r="J59" s="55"/>
      <c r="K59" s="55"/>
      <c r="L59" s="57" t="str">
        <f>B64</f>
        <v>PUMAS -VALLE DEL CAUCA</v>
      </c>
    </row>
    <row r="60" spans="1:12" ht="36" customHeight="1">
      <c r="A60" s="54">
        <v>2</v>
      </c>
      <c r="B60" s="58" t="s">
        <v>62</v>
      </c>
      <c r="C60" s="22"/>
      <c r="D60" s="54">
        <v>2</v>
      </c>
      <c r="E60" s="54">
        <v>5</v>
      </c>
      <c r="F60" s="213"/>
      <c r="G60" s="55"/>
      <c r="H60" s="59" t="s">
        <v>61</v>
      </c>
      <c r="I60" s="56" t="str">
        <f t="shared" si="15"/>
        <v>MANIZALES HC AZUL - CALDAS</v>
      </c>
      <c r="J60" s="55"/>
      <c r="K60" s="55"/>
      <c r="L60" s="57" t="str">
        <f>B63</f>
        <v>CORAZONISTA - BOGOTA</v>
      </c>
    </row>
    <row r="61" spans="1:12" ht="36" customHeight="1">
      <c r="A61" s="54">
        <v>3</v>
      </c>
      <c r="B61" s="58" t="s">
        <v>27</v>
      </c>
      <c r="C61" s="22"/>
      <c r="D61" s="54">
        <v>3</v>
      </c>
      <c r="E61" s="54">
        <v>4</v>
      </c>
      <c r="F61" s="214"/>
      <c r="G61" s="55"/>
      <c r="H61" s="59" t="s">
        <v>61</v>
      </c>
      <c r="I61" s="56" t="str">
        <f t="shared" si="15"/>
        <v>FCM ROLLING - CALDAS</v>
      </c>
      <c r="J61" s="55"/>
      <c r="K61" s="55"/>
      <c r="L61" s="57" t="str">
        <f t="shared" ref="L61:L62" si="16">B62</f>
        <v>HOCKEY DORADO - BOGOTA</v>
      </c>
    </row>
    <row r="62" spans="1:12" ht="36" customHeight="1">
      <c r="A62" s="54">
        <v>4</v>
      </c>
      <c r="B62" s="58" t="s">
        <v>52</v>
      </c>
      <c r="C62" s="22"/>
      <c r="D62" s="54">
        <v>1</v>
      </c>
      <c r="E62" s="54">
        <v>5</v>
      </c>
      <c r="F62" s="212">
        <v>2</v>
      </c>
      <c r="G62" s="55"/>
      <c r="H62" s="59" t="s">
        <v>63</v>
      </c>
      <c r="I62" s="56" t="str">
        <f>B59</f>
        <v>MANIZALES HC BLANCO - CALDAS</v>
      </c>
      <c r="J62" s="55"/>
      <c r="K62" s="55"/>
      <c r="L62" s="57" t="str">
        <f t="shared" si="16"/>
        <v>CORAZONISTA - BOGOTA</v>
      </c>
    </row>
    <row r="63" spans="1:12" ht="36" customHeight="1">
      <c r="A63" s="54">
        <v>5</v>
      </c>
      <c r="B63" s="58" t="s">
        <v>53</v>
      </c>
      <c r="C63" s="22"/>
      <c r="D63" s="54">
        <v>6</v>
      </c>
      <c r="E63" s="54">
        <v>4</v>
      </c>
      <c r="F63" s="213"/>
      <c r="G63" s="55"/>
      <c r="H63" s="59" t="s">
        <v>63</v>
      </c>
      <c r="I63" s="56" t="str">
        <f>B64</f>
        <v>PUMAS -VALLE DEL CAUCA</v>
      </c>
      <c r="J63" s="55"/>
      <c r="K63" s="55"/>
      <c r="L63" s="57" t="str">
        <f>B62</f>
        <v>HOCKEY DORADO - BOGOTA</v>
      </c>
    </row>
    <row r="64" spans="1:12" ht="36" customHeight="1">
      <c r="A64" s="54">
        <v>6</v>
      </c>
      <c r="B64" s="58" t="s">
        <v>64</v>
      </c>
      <c r="C64" s="22"/>
      <c r="D64" s="54">
        <v>2</v>
      </c>
      <c r="E64" s="54">
        <v>3</v>
      </c>
      <c r="F64" s="214"/>
      <c r="G64" s="55"/>
      <c r="H64" s="59" t="s">
        <v>63</v>
      </c>
      <c r="I64" s="56" t="str">
        <f>B60</f>
        <v>MANIZALES HC AZUL - CALDAS</v>
      </c>
      <c r="J64" s="55"/>
      <c r="K64" s="55"/>
      <c r="L64" s="57" t="str">
        <f t="shared" ref="L64:L65" si="17">B61</f>
        <v>FCM ROLLING - CALDAS</v>
      </c>
    </row>
    <row r="65" spans="1:12" ht="36" customHeight="1">
      <c r="A65" s="201" t="s">
        <v>32</v>
      </c>
      <c r="B65" s="202"/>
      <c r="C65" s="203"/>
      <c r="D65" s="54">
        <v>1</v>
      </c>
      <c r="E65" s="54">
        <v>4</v>
      </c>
      <c r="F65" s="212">
        <v>3</v>
      </c>
      <c r="G65" s="55"/>
      <c r="H65" s="59" t="s">
        <v>65</v>
      </c>
      <c r="I65" s="56" t="str">
        <f>B59</f>
        <v>MANIZALES HC BLANCO - CALDAS</v>
      </c>
      <c r="J65" s="55"/>
      <c r="K65" s="55"/>
      <c r="L65" s="57" t="str">
        <f t="shared" si="17"/>
        <v>HOCKEY DORADO - BOGOTA</v>
      </c>
    </row>
    <row r="66" spans="1:12" ht="36" customHeight="1">
      <c r="A66" s="204"/>
      <c r="B66" s="205"/>
      <c r="C66" s="206"/>
      <c r="D66" s="54">
        <v>5</v>
      </c>
      <c r="E66" s="54">
        <v>3</v>
      </c>
      <c r="F66" s="213"/>
      <c r="G66" s="55"/>
      <c r="H66" s="59" t="s">
        <v>65</v>
      </c>
      <c r="I66" s="56" t="str">
        <f t="shared" ref="I66:I67" si="18">B63</f>
        <v>CORAZONISTA - BOGOTA</v>
      </c>
      <c r="J66" s="55"/>
      <c r="K66" s="55"/>
      <c r="L66" s="57" t="str">
        <f>B61</f>
        <v>FCM ROLLING - CALDAS</v>
      </c>
    </row>
    <row r="67" spans="1:12" ht="36" customHeight="1">
      <c r="A67" s="204"/>
      <c r="B67" s="205"/>
      <c r="C67" s="206"/>
      <c r="D67" s="54">
        <v>6</v>
      </c>
      <c r="E67" s="54">
        <v>2</v>
      </c>
      <c r="F67" s="214"/>
      <c r="G67" s="55"/>
      <c r="H67" s="59" t="s">
        <v>65</v>
      </c>
      <c r="I67" s="56" t="str">
        <f t="shared" si="18"/>
        <v>PUMAS -VALLE DEL CAUCA</v>
      </c>
      <c r="J67" s="55"/>
      <c r="K67" s="55"/>
      <c r="L67" s="57" t="str">
        <f t="shared" ref="L67:L68" si="19">B60</f>
        <v>MANIZALES HC AZUL - CALDAS</v>
      </c>
    </row>
    <row r="68" spans="1:12" ht="36" customHeight="1">
      <c r="A68" s="204"/>
      <c r="B68" s="205"/>
      <c r="C68" s="206"/>
      <c r="D68" s="54">
        <v>1</v>
      </c>
      <c r="E68" s="54">
        <v>3</v>
      </c>
      <c r="F68" s="212">
        <v>4</v>
      </c>
      <c r="G68" s="55"/>
      <c r="H68" s="59" t="s">
        <v>66</v>
      </c>
      <c r="I68" s="56" t="str">
        <f>B59</f>
        <v>MANIZALES HC BLANCO - CALDAS</v>
      </c>
      <c r="J68" s="55"/>
      <c r="K68" s="55"/>
      <c r="L68" s="57" t="str">
        <f t="shared" si="19"/>
        <v>FCM ROLLING - CALDAS</v>
      </c>
    </row>
    <row r="69" spans="1:12" ht="36" customHeight="1">
      <c r="A69" s="204"/>
      <c r="B69" s="205"/>
      <c r="C69" s="206"/>
      <c r="D69" s="54">
        <v>4</v>
      </c>
      <c r="E69" s="54">
        <v>2</v>
      </c>
      <c r="F69" s="213"/>
      <c r="G69" s="55"/>
      <c r="H69" s="59" t="s">
        <v>66</v>
      </c>
      <c r="I69" s="56" t="str">
        <f t="shared" ref="I69:I70" si="20">B62</f>
        <v>HOCKEY DORADO - BOGOTA</v>
      </c>
      <c r="J69" s="55"/>
      <c r="K69" s="55"/>
      <c r="L69" s="57" t="str">
        <f>B60</f>
        <v>MANIZALES HC AZUL - CALDAS</v>
      </c>
    </row>
    <row r="70" spans="1:12" ht="36" customHeight="1">
      <c r="A70" s="204"/>
      <c r="B70" s="205"/>
      <c r="C70" s="206"/>
      <c r="D70" s="54">
        <v>5</v>
      </c>
      <c r="E70" s="54">
        <v>6</v>
      </c>
      <c r="F70" s="214"/>
      <c r="G70" s="55"/>
      <c r="H70" s="59" t="s">
        <v>66</v>
      </c>
      <c r="I70" s="56" t="str">
        <f t="shared" si="20"/>
        <v>CORAZONISTA - BOGOTA</v>
      </c>
      <c r="J70" s="55"/>
      <c r="K70" s="55"/>
      <c r="L70" s="57" t="str">
        <f>B64</f>
        <v>PUMAS -VALLE DEL CAUCA</v>
      </c>
    </row>
    <row r="71" spans="1:12" ht="36" customHeight="1">
      <c r="A71" s="204"/>
      <c r="B71" s="205"/>
      <c r="C71" s="206"/>
      <c r="D71" s="54">
        <v>1</v>
      </c>
      <c r="E71" s="54">
        <v>2</v>
      </c>
      <c r="F71" s="212">
        <v>5</v>
      </c>
      <c r="G71" s="55"/>
      <c r="H71" s="59" t="s">
        <v>67</v>
      </c>
      <c r="I71" s="56" t="str">
        <f>B59</f>
        <v>MANIZALES HC BLANCO - CALDAS</v>
      </c>
      <c r="J71" s="55"/>
      <c r="K71" s="55"/>
      <c r="L71" s="57" t="str">
        <f>B60</f>
        <v>MANIZALES HC AZUL - CALDAS</v>
      </c>
    </row>
    <row r="72" spans="1:12" ht="36" customHeight="1">
      <c r="A72" s="204"/>
      <c r="B72" s="205"/>
      <c r="C72" s="206"/>
      <c r="D72" s="54">
        <v>3</v>
      </c>
      <c r="E72" s="54">
        <v>6</v>
      </c>
      <c r="F72" s="213"/>
      <c r="G72" s="55"/>
      <c r="H72" s="59" t="s">
        <v>67</v>
      </c>
      <c r="I72" s="56" t="str">
        <f t="shared" ref="I72:I73" si="21">B61</f>
        <v>FCM ROLLING - CALDAS</v>
      </c>
      <c r="J72" s="55"/>
      <c r="K72" s="55"/>
      <c r="L72" s="57" t="str">
        <f>B64</f>
        <v>PUMAS -VALLE DEL CAUCA</v>
      </c>
    </row>
    <row r="73" spans="1:12" ht="36" customHeight="1">
      <c r="A73" s="207"/>
      <c r="B73" s="208"/>
      <c r="C73" s="209"/>
      <c r="D73" s="54">
        <v>4</v>
      </c>
      <c r="E73" s="54">
        <v>5</v>
      </c>
      <c r="F73" s="214"/>
      <c r="G73" s="55"/>
      <c r="H73" s="59" t="s">
        <v>67</v>
      </c>
      <c r="I73" s="56" t="str">
        <f t="shared" si="21"/>
        <v>HOCKEY DORADO - BOGOTA</v>
      </c>
      <c r="J73" s="55"/>
      <c r="K73" s="55"/>
      <c r="L73" s="57" t="str">
        <f>B63</f>
        <v>CORAZONISTA - BOGOTA</v>
      </c>
    </row>
    <row r="74" spans="1:12" ht="36" customHeight="1">
      <c r="A74" s="210" t="s">
        <v>68</v>
      </c>
      <c r="B74" s="215"/>
      <c r="C74" s="215"/>
      <c r="D74" s="215"/>
      <c r="E74" s="215"/>
      <c r="F74" s="215"/>
      <c r="G74" s="215"/>
      <c r="H74" s="215"/>
      <c r="I74" s="215"/>
      <c r="J74" s="215"/>
      <c r="K74" s="215"/>
      <c r="L74" s="211"/>
    </row>
    <row r="75" spans="1:12" ht="36" customHeight="1">
      <c r="A75" s="60" t="s">
        <v>18</v>
      </c>
      <c r="B75" s="210" t="s">
        <v>19</v>
      </c>
      <c r="C75" s="211"/>
      <c r="D75" s="210" t="s">
        <v>20</v>
      </c>
      <c r="E75" s="215"/>
      <c r="F75" s="211"/>
      <c r="G75" s="61"/>
      <c r="H75" s="60" t="s">
        <v>21</v>
      </c>
      <c r="I75" s="62" t="s">
        <v>22</v>
      </c>
      <c r="J75" s="210" t="s">
        <v>23</v>
      </c>
      <c r="K75" s="211"/>
      <c r="L75" s="63" t="s">
        <v>22</v>
      </c>
    </row>
    <row r="76" spans="1:12" ht="36" customHeight="1">
      <c r="A76" s="60">
        <v>1</v>
      </c>
      <c r="B76" s="64" t="s">
        <v>69</v>
      </c>
      <c r="C76" s="22"/>
      <c r="D76" s="60">
        <v>1</v>
      </c>
      <c r="E76" s="60">
        <v>6</v>
      </c>
      <c r="F76" s="229">
        <v>1</v>
      </c>
      <c r="G76" s="61"/>
      <c r="H76" s="65" t="s">
        <v>70</v>
      </c>
      <c r="I76" s="62" t="str">
        <f t="shared" ref="I76:I78" si="22">B76</f>
        <v>MANIZALES HC - CALDAS</v>
      </c>
      <c r="J76" s="61"/>
      <c r="K76" s="61"/>
      <c r="L76" s="63" t="str">
        <f>B81</f>
        <v>XXX</v>
      </c>
    </row>
    <row r="77" spans="1:12" ht="36" customHeight="1">
      <c r="A77" s="60">
        <v>2</v>
      </c>
      <c r="B77" s="64" t="s">
        <v>49</v>
      </c>
      <c r="C77" s="22"/>
      <c r="D77" s="60">
        <v>2</v>
      </c>
      <c r="E77" s="60">
        <v>5</v>
      </c>
      <c r="F77" s="213"/>
      <c r="G77" s="61"/>
      <c r="H77" s="65" t="s">
        <v>70</v>
      </c>
      <c r="I77" s="62" t="str">
        <f t="shared" si="22"/>
        <v>REAL HC - ANTIOQUIA</v>
      </c>
      <c r="J77" s="61"/>
      <c r="K77" s="61"/>
      <c r="L77" s="63" t="str">
        <f>B80</f>
        <v>CORAZONISTA ROJO - BOGOTA</v>
      </c>
    </row>
    <row r="78" spans="1:12" ht="36" customHeight="1">
      <c r="A78" s="60">
        <v>3</v>
      </c>
      <c r="B78" s="64" t="s">
        <v>71</v>
      </c>
      <c r="C78" s="22"/>
      <c r="D78" s="60">
        <v>3</v>
      </c>
      <c r="E78" s="60">
        <v>4</v>
      </c>
      <c r="F78" s="214"/>
      <c r="G78" s="61"/>
      <c r="H78" s="65" t="s">
        <v>70</v>
      </c>
      <c r="I78" s="62" t="str">
        <f t="shared" si="22"/>
        <v>CORAZONISTA BLANCO - BOGOTA</v>
      </c>
      <c r="J78" s="61"/>
      <c r="K78" s="61"/>
      <c r="L78" s="63" t="str">
        <f t="shared" ref="L78:L79" si="23">B79</f>
        <v>CORAZONISTA AZUL - BOGOTA</v>
      </c>
    </row>
    <row r="79" spans="1:12" ht="36" customHeight="1">
      <c r="A79" s="60">
        <v>4</v>
      </c>
      <c r="B79" s="64" t="s">
        <v>72</v>
      </c>
      <c r="C79" s="22"/>
      <c r="D79" s="60">
        <v>1</v>
      </c>
      <c r="E79" s="60">
        <v>5</v>
      </c>
      <c r="F79" s="229">
        <v>2</v>
      </c>
      <c r="G79" s="61"/>
      <c r="H79" s="65" t="s">
        <v>73</v>
      </c>
      <c r="I79" s="62" t="str">
        <f>B76</f>
        <v>MANIZALES HC - CALDAS</v>
      </c>
      <c r="J79" s="61"/>
      <c r="K79" s="61"/>
      <c r="L79" s="63" t="str">
        <f t="shared" si="23"/>
        <v>CORAZONISTA ROJO - BOGOTA</v>
      </c>
    </row>
    <row r="80" spans="1:12" ht="36" customHeight="1">
      <c r="A80" s="60">
        <v>5</v>
      </c>
      <c r="B80" s="64" t="s">
        <v>74</v>
      </c>
      <c r="C80" s="22"/>
      <c r="D80" s="60">
        <v>6</v>
      </c>
      <c r="E80" s="60">
        <v>4</v>
      </c>
      <c r="F80" s="213"/>
      <c r="G80" s="61"/>
      <c r="H80" s="65" t="s">
        <v>73</v>
      </c>
      <c r="I80" s="62" t="str">
        <f>B81</f>
        <v>XXX</v>
      </c>
      <c r="J80" s="61"/>
      <c r="K80" s="61"/>
      <c r="L80" s="63" t="str">
        <f>B79</f>
        <v>CORAZONISTA AZUL - BOGOTA</v>
      </c>
    </row>
    <row r="81" spans="1:12" ht="36" customHeight="1">
      <c r="A81" s="60">
        <v>6</v>
      </c>
      <c r="B81" s="66" t="s">
        <v>31</v>
      </c>
      <c r="C81" s="22"/>
      <c r="D81" s="60">
        <v>2</v>
      </c>
      <c r="E81" s="60">
        <v>3</v>
      </c>
      <c r="F81" s="214"/>
      <c r="G81" s="61"/>
      <c r="H81" s="65" t="s">
        <v>73</v>
      </c>
      <c r="I81" s="62" t="str">
        <f>B77</f>
        <v>REAL HC - ANTIOQUIA</v>
      </c>
      <c r="J81" s="61"/>
      <c r="K81" s="61"/>
      <c r="L81" s="63" t="str">
        <f t="shared" ref="L81:L82" si="24">B78</f>
        <v>CORAZONISTA BLANCO - BOGOTA</v>
      </c>
    </row>
    <row r="82" spans="1:12" ht="36" customHeight="1">
      <c r="A82" s="201" t="s">
        <v>32</v>
      </c>
      <c r="B82" s="202"/>
      <c r="C82" s="203"/>
      <c r="D82" s="60">
        <v>1</v>
      </c>
      <c r="E82" s="60">
        <v>4</v>
      </c>
      <c r="F82" s="229">
        <v>3</v>
      </c>
      <c r="G82" s="61"/>
      <c r="H82" s="65" t="s">
        <v>75</v>
      </c>
      <c r="I82" s="62" t="str">
        <f>B76</f>
        <v>MANIZALES HC - CALDAS</v>
      </c>
      <c r="J82" s="61"/>
      <c r="K82" s="61"/>
      <c r="L82" s="63" t="str">
        <f t="shared" si="24"/>
        <v>CORAZONISTA AZUL - BOGOTA</v>
      </c>
    </row>
    <row r="83" spans="1:12" ht="36" customHeight="1">
      <c r="A83" s="204"/>
      <c r="B83" s="205"/>
      <c r="C83" s="206"/>
      <c r="D83" s="60">
        <v>5</v>
      </c>
      <c r="E83" s="60">
        <v>3</v>
      </c>
      <c r="F83" s="213"/>
      <c r="G83" s="61"/>
      <c r="H83" s="65" t="s">
        <v>75</v>
      </c>
      <c r="I83" s="62" t="str">
        <f t="shared" ref="I83:I84" si="25">B80</f>
        <v>CORAZONISTA ROJO - BOGOTA</v>
      </c>
      <c r="J83" s="61"/>
      <c r="K83" s="61"/>
      <c r="L83" s="63" t="str">
        <f>B78</f>
        <v>CORAZONISTA BLANCO - BOGOTA</v>
      </c>
    </row>
    <row r="84" spans="1:12" ht="36" customHeight="1">
      <c r="A84" s="204"/>
      <c r="B84" s="205"/>
      <c r="C84" s="206"/>
      <c r="D84" s="60">
        <v>6</v>
      </c>
      <c r="E84" s="60">
        <v>2</v>
      </c>
      <c r="F84" s="214"/>
      <c r="G84" s="61"/>
      <c r="H84" s="65" t="s">
        <v>75</v>
      </c>
      <c r="I84" s="62" t="str">
        <f t="shared" si="25"/>
        <v>XXX</v>
      </c>
      <c r="J84" s="61"/>
      <c r="K84" s="61"/>
      <c r="L84" s="63" t="str">
        <f t="shared" ref="L84:L85" si="26">B77</f>
        <v>REAL HC - ANTIOQUIA</v>
      </c>
    </row>
    <row r="85" spans="1:12" ht="36" customHeight="1">
      <c r="A85" s="204"/>
      <c r="B85" s="205"/>
      <c r="C85" s="206"/>
      <c r="D85" s="60">
        <v>1</v>
      </c>
      <c r="E85" s="60">
        <v>3</v>
      </c>
      <c r="F85" s="229">
        <v>4</v>
      </c>
      <c r="G85" s="61"/>
      <c r="H85" s="65" t="s">
        <v>76</v>
      </c>
      <c r="I85" s="62" t="str">
        <f>B76</f>
        <v>MANIZALES HC - CALDAS</v>
      </c>
      <c r="J85" s="61"/>
      <c r="K85" s="61"/>
      <c r="L85" s="63" t="str">
        <f t="shared" si="26"/>
        <v>CORAZONISTA BLANCO - BOGOTA</v>
      </c>
    </row>
    <row r="86" spans="1:12" ht="36" customHeight="1">
      <c r="A86" s="204"/>
      <c r="B86" s="205"/>
      <c r="C86" s="206"/>
      <c r="D86" s="60">
        <v>4</v>
      </c>
      <c r="E86" s="60">
        <v>2</v>
      </c>
      <c r="F86" s="213"/>
      <c r="G86" s="61"/>
      <c r="H86" s="65" t="s">
        <v>76</v>
      </c>
      <c r="I86" s="62" t="str">
        <f t="shared" ref="I86:I87" si="27">B79</f>
        <v>CORAZONISTA AZUL - BOGOTA</v>
      </c>
      <c r="J86" s="61"/>
      <c r="K86" s="61"/>
      <c r="L86" s="63" t="str">
        <f>B77</f>
        <v>REAL HC - ANTIOQUIA</v>
      </c>
    </row>
    <row r="87" spans="1:12" ht="36" customHeight="1">
      <c r="A87" s="204"/>
      <c r="B87" s="205"/>
      <c r="C87" s="206"/>
      <c r="D87" s="60">
        <v>5</v>
      </c>
      <c r="E87" s="60">
        <v>6</v>
      </c>
      <c r="F87" s="214"/>
      <c r="G87" s="61"/>
      <c r="H87" s="65" t="s">
        <v>76</v>
      </c>
      <c r="I87" s="62" t="str">
        <f t="shared" si="27"/>
        <v>CORAZONISTA ROJO - BOGOTA</v>
      </c>
      <c r="J87" s="61"/>
      <c r="K87" s="61"/>
      <c r="L87" s="63" t="str">
        <f>B81</f>
        <v>XXX</v>
      </c>
    </row>
    <row r="88" spans="1:12" ht="36" customHeight="1">
      <c r="A88" s="204"/>
      <c r="B88" s="205"/>
      <c r="C88" s="206"/>
      <c r="D88" s="60">
        <v>1</v>
      </c>
      <c r="E88" s="60">
        <v>2</v>
      </c>
      <c r="F88" s="229">
        <v>5</v>
      </c>
      <c r="G88" s="61"/>
      <c r="H88" s="65" t="s">
        <v>77</v>
      </c>
      <c r="I88" s="62" t="str">
        <f>B76</f>
        <v>MANIZALES HC - CALDAS</v>
      </c>
      <c r="J88" s="61"/>
      <c r="K88" s="61"/>
      <c r="L88" s="63" t="str">
        <f>B77</f>
        <v>REAL HC - ANTIOQUIA</v>
      </c>
    </row>
    <row r="89" spans="1:12" ht="36" customHeight="1">
      <c r="A89" s="204"/>
      <c r="B89" s="205"/>
      <c r="C89" s="206"/>
      <c r="D89" s="60">
        <v>3</v>
      </c>
      <c r="E89" s="60">
        <v>6</v>
      </c>
      <c r="F89" s="213"/>
      <c r="G89" s="61"/>
      <c r="H89" s="65" t="s">
        <v>77</v>
      </c>
      <c r="I89" s="62" t="str">
        <f t="shared" ref="I89:I90" si="28">B78</f>
        <v>CORAZONISTA BLANCO - BOGOTA</v>
      </c>
      <c r="J89" s="61"/>
      <c r="K89" s="61"/>
      <c r="L89" s="63" t="str">
        <f>B81</f>
        <v>XXX</v>
      </c>
    </row>
    <row r="90" spans="1:12" ht="36" customHeight="1">
      <c r="A90" s="207"/>
      <c r="B90" s="208"/>
      <c r="C90" s="209"/>
      <c r="D90" s="60">
        <v>4</v>
      </c>
      <c r="E90" s="60">
        <v>5</v>
      </c>
      <c r="F90" s="214"/>
      <c r="G90" s="61"/>
      <c r="H90" s="65" t="s">
        <v>77</v>
      </c>
      <c r="I90" s="62" t="str">
        <f t="shared" si="28"/>
        <v>CORAZONISTA AZUL - BOGOTA</v>
      </c>
      <c r="J90" s="61"/>
      <c r="K90" s="61"/>
      <c r="L90" s="63" t="str">
        <f>B80</f>
        <v>CORAZONISTA ROJO - BOGOTA</v>
      </c>
    </row>
    <row r="91" spans="1:12" ht="94.5" customHeight="1">
      <c r="A91" s="230"/>
      <c r="B91" s="205"/>
      <c r="C91" s="205"/>
      <c r="D91" s="205"/>
      <c r="E91" s="205"/>
      <c r="F91" s="205"/>
      <c r="G91" s="205"/>
      <c r="H91" s="205"/>
      <c r="I91" s="205"/>
      <c r="J91" s="205"/>
      <c r="K91" s="205"/>
      <c r="L91" s="205"/>
    </row>
  </sheetData>
  <sheetProtection algorithmName="SHA-512" hashValue="8AqPyRwNRSfQ9HISO4NnTpyUsZUUwh7awlC5RqHIyrUutFfZJiZMBgD4qk3aZIpwVIXuAKB78xtMUiOOtzAD2g==" saltValue="q+TBvFoWD+OhQqnhg6K9gA==" spinCount="100000" sheet="1" objects="1" scenarios="1"/>
  <mergeCells count="53">
    <mergeCell ref="A91:L91"/>
    <mergeCell ref="B58:C58"/>
    <mergeCell ref="A82:C90"/>
    <mergeCell ref="F71:F73"/>
    <mergeCell ref="F76:F78"/>
    <mergeCell ref="F79:F81"/>
    <mergeCell ref="F82:F84"/>
    <mergeCell ref="F85:F87"/>
    <mergeCell ref="F88:F90"/>
    <mergeCell ref="A57:L57"/>
    <mergeCell ref="D58:F58"/>
    <mergeCell ref="J58:K58"/>
    <mergeCell ref="F13:F15"/>
    <mergeCell ref="F16:F18"/>
    <mergeCell ref="F21:F22"/>
    <mergeCell ref="F23:F24"/>
    <mergeCell ref="F25:F26"/>
    <mergeCell ref="F29:F32"/>
    <mergeCell ref="F33:F36"/>
    <mergeCell ref="A10:C18"/>
    <mergeCell ref="B20:C20"/>
    <mergeCell ref="A25:C26"/>
    <mergeCell ref="B28:C28"/>
    <mergeCell ref="B29:C29"/>
    <mergeCell ref="A38:C56"/>
    <mergeCell ref="F37:F40"/>
    <mergeCell ref="F41:F44"/>
    <mergeCell ref="F45:F48"/>
    <mergeCell ref="F49:F52"/>
    <mergeCell ref="F53:F56"/>
    <mergeCell ref="D28:F28"/>
    <mergeCell ref="J28:K28"/>
    <mergeCell ref="A1:L1"/>
    <mergeCell ref="A2:L2"/>
    <mergeCell ref="B3:C3"/>
    <mergeCell ref="D3:F3"/>
    <mergeCell ref="J3:K3"/>
    <mergeCell ref="F4:F6"/>
    <mergeCell ref="A19:L19"/>
    <mergeCell ref="F7:F9"/>
    <mergeCell ref="F10:F12"/>
    <mergeCell ref="D20:F20"/>
    <mergeCell ref="J20:K20"/>
    <mergeCell ref="A27:L27"/>
    <mergeCell ref="A65:C73"/>
    <mergeCell ref="B75:C75"/>
    <mergeCell ref="F59:F61"/>
    <mergeCell ref="F62:F64"/>
    <mergeCell ref="F65:F67"/>
    <mergeCell ref="F68:F70"/>
    <mergeCell ref="A74:L74"/>
    <mergeCell ref="D75:F75"/>
    <mergeCell ref="J75:K75"/>
  </mergeCells>
  <pageMargins left="0.70866141732283472" right="0.70866141732283472" top="0.74803149606299213" bottom="0.74803149606299213"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H71"/>
  <sheetViews>
    <sheetView showGridLines="0" workbookViewId="0">
      <selection sqref="A1:H1"/>
    </sheetView>
  </sheetViews>
  <sheetFormatPr baseColWidth="10" defaultColWidth="14.42578125" defaultRowHeight="15" customHeight="1"/>
  <cols>
    <col min="1" max="2" width="11.5703125" customWidth="1"/>
    <col min="3" max="3" width="4.5703125" customWidth="1"/>
    <col min="4" max="4" width="23.28515625" customWidth="1"/>
    <col min="5" max="5" width="31.42578125" customWidth="1"/>
    <col min="6" max="7" width="5.85546875" customWidth="1"/>
    <col min="8" max="8" width="31.42578125" customWidth="1"/>
  </cols>
  <sheetData>
    <row r="1" spans="1:8" ht="95.25" customHeight="1">
      <c r="A1" s="231"/>
      <c r="B1" s="215"/>
      <c r="C1" s="215"/>
      <c r="D1" s="215"/>
      <c r="E1" s="215"/>
      <c r="F1" s="215"/>
      <c r="G1" s="215"/>
      <c r="H1" s="211"/>
    </row>
    <row r="2" spans="1:8" ht="19.5" customHeight="1">
      <c r="A2" s="231" t="s">
        <v>78</v>
      </c>
      <c r="B2" s="215"/>
      <c r="C2" s="215"/>
      <c r="D2" s="215"/>
      <c r="E2" s="215"/>
      <c r="F2" s="215"/>
      <c r="G2" s="215"/>
      <c r="H2" s="211"/>
    </row>
    <row r="3" spans="1:8" ht="19.5" customHeight="1">
      <c r="A3" s="231" t="s">
        <v>79</v>
      </c>
      <c r="B3" s="215"/>
      <c r="C3" s="215"/>
      <c r="D3" s="215"/>
      <c r="E3" s="215"/>
      <c r="F3" s="215"/>
      <c r="G3" s="215"/>
      <c r="H3" s="211"/>
    </row>
    <row r="4" spans="1:8" ht="19.5" customHeight="1">
      <c r="A4" s="232">
        <v>0.35416666666666669</v>
      </c>
      <c r="B4" s="211"/>
      <c r="C4" s="231" t="s">
        <v>80</v>
      </c>
      <c r="D4" s="215"/>
      <c r="E4" s="215"/>
      <c r="F4" s="215"/>
      <c r="G4" s="215"/>
      <c r="H4" s="211"/>
    </row>
    <row r="5" spans="1:8" ht="19.5" customHeight="1">
      <c r="A5" s="232">
        <v>0.38541666666666669</v>
      </c>
      <c r="B5" s="211"/>
      <c r="C5" s="233" t="s">
        <v>40</v>
      </c>
      <c r="D5" s="215"/>
      <c r="E5" s="215"/>
      <c r="F5" s="215"/>
      <c r="G5" s="215"/>
      <c r="H5" s="211"/>
    </row>
    <row r="6" spans="1:8" ht="19.5" customHeight="1">
      <c r="A6" s="232">
        <v>0.39583333333333331</v>
      </c>
      <c r="B6" s="211"/>
      <c r="C6" s="233" t="s">
        <v>81</v>
      </c>
      <c r="D6" s="215"/>
      <c r="E6" s="215"/>
      <c r="F6" s="215"/>
      <c r="G6" s="215"/>
      <c r="H6" s="211"/>
    </row>
    <row r="7" spans="1:8" ht="19.5" customHeight="1">
      <c r="A7" s="232">
        <v>0.40625</v>
      </c>
      <c r="B7" s="211"/>
      <c r="C7" s="234" t="s">
        <v>28</v>
      </c>
      <c r="D7" s="215"/>
      <c r="E7" s="215"/>
      <c r="F7" s="215"/>
      <c r="G7" s="215"/>
      <c r="H7" s="211"/>
    </row>
    <row r="8" spans="1:8" ht="19.5" customHeight="1">
      <c r="A8" s="232">
        <v>0.41666666666666669</v>
      </c>
      <c r="B8" s="211"/>
      <c r="C8" s="233" t="s">
        <v>82</v>
      </c>
      <c r="D8" s="215"/>
      <c r="E8" s="215"/>
      <c r="F8" s="215"/>
      <c r="G8" s="215"/>
      <c r="H8" s="211"/>
    </row>
    <row r="9" spans="1:8" ht="19.5" customHeight="1">
      <c r="A9" s="232">
        <v>0.42708333333333331</v>
      </c>
      <c r="B9" s="211"/>
      <c r="C9" s="233" t="s">
        <v>49</v>
      </c>
      <c r="D9" s="215"/>
      <c r="E9" s="215"/>
      <c r="F9" s="215"/>
      <c r="G9" s="215"/>
      <c r="H9" s="211"/>
    </row>
    <row r="10" spans="1:8" ht="19.5" customHeight="1">
      <c r="A10" s="232">
        <v>0.4375</v>
      </c>
      <c r="B10" s="211"/>
      <c r="C10" s="233" t="s">
        <v>83</v>
      </c>
      <c r="D10" s="215"/>
      <c r="E10" s="215"/>
      <c r="F10" s="215"/>
      <c r="G10" s="215"/>
      <c r="H10" s="211"/>
    </row>
    <row r="11" spans="1:8" ht="19.5" customHeight="1">
      <c r="A11" s="232">
        <v>0.44791666666666669</v>
      </c>
      <c r="B11" s="211"/>
      <c r="C11" s="233" t="s">
        <v>26</v>
      </c>
      <c r="D11" s="215"/>
      <c r="E11" s="215"/>
      <c r="F11" s="215"/>
      <c r="G11" s="215"/>
      <c r="H11" s="211"/>
    </row>
    <row r="12" spans="1:8" ht="19.5" customHeight="1">
      <c r="A12" s="232">
        <v>0.45833333333333331</v>
      </c>
      <c r="B12" s="211"/>
      <c r="C12" s="233" t="s">
        <v>69</v>
      </c>
      <c r="D12" s="215"/>
      <c r="E12" s="215"/>
      <c r="F12" s="215"/>
      <c r="G12" s="215"/>
      <c r="H12" s="211"/>
    </row>
    <row r="13" spans="1:8" ht="19.5" customHeight="1">
      <c r="A13" s="232">
        <v>0.46875</v>
      </c>
      <c r="B13" s="211"/>
      <c r="C13" s="233" t="s">
        <v>27</v>
      </c>
      <c r="D13" s="215"/>
      <c r="E13" s="215"/>
      <c r="F13" s="215"/>
      <c r="G13" s="215"/>
      <c r="H13" s="211"/>
    </row>
    <row r="14" spans="1:8" ht="19.5" customHeight="1">
      <c r="A14" s="232">
        <v>0.47916666666666669</v>
      </c>
      <c r="B14" s="211"/>
      <c r="C14" s="233" t="s">
        <v>48</v>
      </c>
      <c r="D14" s="215"/>
      <c r="E14" s="215"/>
      <c r="F14" s="215"/>
      <c r="G14" s="215"/>
      <c r="H14" s="211"/>
    </row>
    <row r="15" spans="1:8" ht="19.5" customHeight="1">
      <c r="A15" s="232">
        <v>0.48958333333333331</v>
      </c>
      <c r="B15" s="211"/>
      <c r="C15" s="233" t="s">
        <v>37</v>
      </c>
      <c r="D15" s="215"/>
      <c r="E15" s="215"/>
      <c r="F15" s="215"/>
      <c r="G15" s="215"/>
      <c r="H15" s="211"/>
    </row>
    <row r="16" spans="1:8" ht="19.5" customHeight="1">
      <c r="A16" s="235" t="s">
        <v>84</v>
      </c>
      <c r="B16" s="215"/>
      <c r="C16" s="215"/>
      <c r="D16" s="215"/>
      <c r="E16" s="215"/>
      <c r="F16" s="215"/>
      <c r="G16" s="215"/>
      <c r="H16" s="211"/>
    </row>
    <row r="17" spans="1:8" ht="19.5" customHeight="1">
      <c r="A17" s="67" t="s">
        <v>85</v>
      </c>
      <c r="B17" s="67" t="s">
        <v>86</v>
      </c>
      <c r="C17" s="37" t="s">
        <v>18</v>
      </c>
      <c r="D17" s="67" t="s">
        <v>87</v>
      </c>
      <c r="E17" s="67" t="s">
        <v>22</v>
      </c>
      <c r="F17" s="237" t="s">
        <v>88</v>
      </c>
      <c r="G17" s="211"/>
      <c r="H17" s="67" t="s">
        <v>22</v>
      </c>
    </row>
    <row r="18" spans="1:8" ht="19.5" customHeight="1">
      <c r="A18" s="68">
        <v>0.5</v>
      </c>
      <c r="B18" s="68">
        <v>0.53472222222222221</v>
      </c>
      <c r="C18" s="69">
        <v>1</v>
      </c>
      <c r="D18" s="45" t="s">
        <v>47</v>
      </c>
      <c r="E18" s="46" t="s">
        <v>26</v>
      </c>
      <c r="F18" s="69">
        <v>10</v>
      </c>
      <c r="G18" s="69">
        <v>3</v>
      </c>
      <c r="H18" s="47" t="s">
        <v>52</v>
      </c>
    </row>
    <row r="19" spans="1:8" ht="19.5" customHeight="1">
      <c r="A19" s="68">
        <v>0.53472222222222221</v>
      </c>
      <c r="B19" s="68">
        <v>0.56944444444444442</v>
      </c>
      <c r="C19" s="69">
        <v>2</v>
      </c>
      <c r="D19" s="45" t="s">
        <v>47</v>
      </c>
      <c r="E19" s="46" t="s">
        <v>49</v>
      </c>
      <c r="F19" s="69">
        <v>1</v>
      </c>
      <c r="G19" s="69">
        <v>8</v>
      </c>
      <c r="H19" s="47" t="s">
        <v>51</v>
      </c>
    </row>
    <row r="20" spans="1:8" ht="19.5" customHeight="1">
      <c r="A20" s="68">
        <v>0.56944444444444442</v>
      </c>
      <c r="B20" s="68">
        <v>0.60416666666666663</v>
      </c>
      <c r="C20" s="69">
        <v>3</v>
      </c>
      <c r="D20" s="45" t="s">
        <v>47</v>
      </c>
      <c r="E20" s="46" t="s">
        <v>48</v>
      </c>
      <c r="F20" s="69">
        <v>0</v>
      </c>
      <c r="G20" s="69">
        <v>3</v>
      </c>
      <c r="H20" s="47" t="s">
        <v>53</v>
      </c>
    </row>
    <row r="21" spans="1:8" ht="19.5" customHeight="1">
      <c r="A21" s="68">
        <v>0.60416666666666663</v>
      </c>
      <c r="B21" s="68">
        <v>0.64583333333333337</v>
      </c>
      <c r="C21" s="70">
        <v>4</v>
      </c>
      <c r="D21" s="32" t="s">
        <v>89</v>
      </c>
      <c r="E21" s="71" t="s">
        <v>49</v>
      </c>
      <c r="F21" s="70">
        <v>1</v>
      </c>
      <c r="G21" s="70">
        <v>4</v>
      </c>
      <c r="H21" s="72" t="s">
        <v>51</v>
      </c>
    </row>
    <row r="22" spans="1:8" ht="19.5" customHeight="1">
      <c r="A22" s="68">
        <v>0.64583333333333337</v>
      </c>
      <c r="B22" s="68">
        <v>0.6875</v>
      </c>
      <c r="C22" s="69">
        <v>5</v>
      </c>
      <c r="D22" s="23" t="s">
        <v>90</v>
      </c>
      <c r="E22" s="19" t="s">
        <v>26</v>
      </c>
      <c r="F22" s="69">
        <v>4</v>
      </c>
      <c r="G22" s="69">
        <v>2</v>
      </c>
      <c r="H22" s="73" t="s">
        <v>30</v>
      </c>
    </row>
    <row r="23" spans="1:8" ht="19.5" customHeight="1">
      <c r="A23" s="68">
        <v>0.6875</v>
      </c>
      <c r="B23" s="68">
        <v>0.72222222222222221</v>
      </c>
      <c r="C23" s="69">
        <v>6</v>
      </c>
      <c r="D23" s="45" t="s">
        <v>50</v>
      </c>
      <c r="E23" s="46" t="s">
        <v>26</v>
      </c>
      <c r="F23" s="69">
        <v>9</v>
      </c>
      <c r="G23" s="69">
        <v>3</v>
      </c>
      <c r="H23" s="47" t="s">
        <v>49</v>
      </c>
    </row>
    <row r="24" spans="1:8" ht="19.5" customHeight="1">
      <c r="A24" s="68">
        <v>0.72222222222222221</v>
      </c>
      <c r="B24" s="68">
        <v>0.75694444444444442</v>
      </c>
      <c r="C24" s="69">
        <v>7</v>
      </c>
      <c r="D24" s="45" t="s">
        <v>50</v>
      </c>
      <c r="E24" s="46" t="s">
        <v>48</v>
      </c>
      <c r="F24" s="69">
        <v>1</v>
      </c>
      <c r="G24" s="69">
        <v>4</v>
      </c>
      <c r="H24" s="47" t="s">
        <v>51</v>
      </c>
    </row>
    <row r="25" spans="1:8" ht="19.5" customHeight="1">
      <c r="A25" s="68">
        <v>0.75694444444444442</v>
      </c>
      <c r="B25" s="68">
        <v>0.79166666666666663</v>
      </c>
      <c r="C25" s="69">
        <v>8</v>
      </c>
      <c r="D25" s="45" t="s">
        <v>50</v>
      </c>
      <c r="E25" s="46" t="s">
        <v>24</v>
      </c>
      <c r="F25" s="69">
        <v>7</v>
      </c>
      <c r="G25" s="69">
        <v>2</v>
      </c>
      <c r="H25" s="47" t="s">
        <v>53</v>
      </c>
    </row>
    <row r="26" spans="1:8" ht="19.5" customHeight="1">
      <c r="A26" s="68">
        <v>0.79166666666666663</v>
      </c>
      <c r="B26" s="68">
        <v>0.8125</v>
      </c>
      <c r="C26" s="231" t="s">
        <v>91</v>
      </c>
      <c r="D26" s="215"/>
      <c r="E26" s="215"/>
      <c r="F26" s="215"/>
      <c r="G26" s="215"/>
      <c r="H26" s="211"/>
    </row>
    <row r="27" spans="1:8" ht="19.5" customHeight="1">
      <c r="A27" s="68">
        <v>0.8125</v>
      </c>
      <c r="B27" s="68">
        <v>0.85416666666666663</v>
      </c>
      <c r="C27" s="69">
        <v>9</v>
      </c>
      <c r="D27" s="23" t="s">
        <v>90</v>
      </c>
      <c r="E27" s="19" t="s">
        <v>27</v>
      </c>
      <c r="F27" s="69">
        <v>10</v>
      </c>
      <c r="G27" s="69">
        <v>0</v>
      </c>
      <c r="H27" s="20" t="s">
        <v>28</v>
      </c>
    </row>
    <row r="28" spans="1:8" ht="19.5" customHeight="1">
      <c r="A28" s="68">
        <v>0.85416666666666663</v>
      </c>
      <c r="B28" s="68">
        <v>0.89583333333333337</v>
      </c>
      <c r="C28" s="70">
        <v>10</v>
      </c>
      <c r="D28" s="32" t="s">
        <v>92</v>
      </c>
      <c r="E28" s="71" t="s">
        <v>37</v>
      </c>
      <c r="F28" s="70">
        <v>2</v>
      </c>
      <c r="G28" s="70">
        <v>3</v>
      </c>
      <c r="H28" s="72" t="s">
        <v>51</v>
      </c>
    </row>
    <row r="29" spans="1:8" ht="19.5" customHeight="1">
      <c r="A29" s="235" t="s">
        <v>93</v>
      </c>
      <c r="B29" s="215"/>
      <c r="C29" s="215"/>
      <c r="D29" s="215"/>
      <c r="E29" s="215"/>
      <c r="F29" s="215"/>
      <c r="G29" s="215"/>
      <c r="H29" s="211"/>
    </row>
    <row r="30" spans="1:8" ht="19.5" customHeight="1">
      <c r="A30" s="67" t="s">
        <v>85</v>
      </c>
      <c r="B30" s="67" t="s">
        <v>86</v>
      </c>
      <c r="C30" s="37" t="s">
        <v>18</v>
      </c>
      <c r="D30" s="67" t="s">
        <v>87</v>
      </c>
      <c r="E30" s="67" t="s">
        <v>22</v>
      </c>
      <c r="F30" s="237" t="s">
        <v>88</v>
      </c>
      <c r="G30" s="211"/>
      <c r="H30" s="67" t="s">
        <v>22</v>
      </c>
    </row>
    <row r="31" spans="1:8" ht="19.5" customHeight="1">
      <c r="A31" s="68">
        <v>0.33333333333333331</v>
      </c>
      <c r="B31" s="68">
        <v>0.36805555555555558</v>
      </c>
      <c r="C31" s="69">
        <v>11</v>
      </c>
      <c r="D31" s="45" t="s">
        <v>54</v>
      </c>
      <c r="E31" s="46" t="s">
        <v>24</v>
      </c>
      <c r="F31" s="69">
        <v>9</v>
      </c>
      <c r="G31" s="69">
        <v>0</v>
      </c>
      <c r="H31" s="47" t="s">
        <v>52</v>
      </c>
    </row>
    <row r="32" spans="1:8" ht="19.5" customHeight="1">
      <c r="A32" s="68">
        <v>0.36805555555555558</v>
      </c>
      <c r="B32" s="68">
        <v>0.40277777777777779</v>
      </c>
      <c r="C32" s="69">
        <v>12</v>
      </c>
      <c r="D32" s="45" t="s">
        <v>54</v>
      </c>
      <c r="E32" s="46" t="s">
        <v>53</v>
      </c>
      <c r="F32" s="69">
        <v>3</v>
      </c>
      <c r="G32" s="69">
        <v>6</v>
      </c>
      <c r="H32" s="47" t="s">
        <v>51</v>
      </c>
    </row>
    <row r="33" spans="1:8" ht="19.5" customHeight="1">
      <c r="A33" s="68">
        <v>0.40277777777777779</v>
      </c>
      <c r="B33" s="68">
        <v>0.4375</v>
      </c>
      <c r="C33" s="69">
        <v>13</v>
      </c>
      <c r="D33" s="45" t="s">
        <v>54</v>
      </c>
      <c r="E33" s="46" t="s">
        <v>48</v>
      </c>
      <c r="F33" s="69">
        <v>3</v>
      </c>
      <c r="G33" s="69">
        <v>2</v>
      </c>
      <c r="H33" s="47" t="s">
        <v>26</v>
      </c>
    </row>
    <row r="34" spans="1:8" ht="19.5" customHeight="1">
      <c r="A34" s="68">
        <v>0.4375</v>
      </c>
      <c r="B34" s="68">
        <v>0.47916666666666669</v>
      </c>
      <c r="C34" s="69">
        <v>14</v>
      </c>
      <c r="D34" s="23" t="s">
        <v>94</v>
      </c>
      <c r="E34" s="19" t="s">
        <v>24</v>
      </c>
      <c r="F34" s="69">
        <v>6</v>
      </c>
      <c r="G34" s="69">
        <v>2</v>
      </c>
      <c r="H34" s="73" t="s">
        <v>30</v>
      </c>
    </row>
    <row r="35" spans="1:8" ht="19.5" customHeight="1">
      <c r="A35" s="68">
        <v>0.47916666666666669</v>
      </c>
      <c r="B35" s="68">
        <v>0.52083333333333337</v>
      </c>
      <c r="C35" s="69">
        <v>15</v>
      </c>
      <c r="D35" s="23" t="s">
        <v>94</v>
      </c>
      <c r="E35" s="19" t="s">
        <v>26</v>
      </c>
      <c r="F35" s="69">
        <v>1</v>
      </c>
      <c r="G35" s="69">
        <v>4</v>
      </c>
      <c r="H35" s="20" t="s">
        <v>27</v>
      </c>
    </row>
    <row r="36" spans="1:8" ht="19.5" customHeight="1">
      <c r="A36" s="68">
        <v>0.52083333333333337</v>
      </c>
      <c r="B36" s="68">
        <v>0.5625</v>
      </c>
      <c r="C36" s="70">
        <v>16</v>
      </c>
      <c r="D36" s="32" t="s">
        <v>95</v>
      </c>
      <c r="E36" s="71" t="s">
        <v>37</v>
      </c>
      <c r="F36" s="70">
        <v>4</v>
      </c>
      <c r="G36" s="70">
        <v>2</v>
      </c>
      <c r="H36" s="72" t="s">
        <v>49</v>
      </c>
    </row>
    <row r="37" spans="1:8" ht="19.5" customHeight="1">
      <c r="A37" s="68">
        <v>0.5625</v>
      </c>
      <c r="B37" s="68">
        <v>0.58333333333333337</v>
      </c>
      <c r="C37" s="231" t="s">
        <v>96</v>
      </c>
      <c r="D37" s="215"/>
      <c r="E37" s="215"/>
      <c r="F37" s="215"/>
      <c r="G37" s="215"/>
      <c r="H37" s="211"/>
    </row>
    <row r="38" spans="1:8" ht="19.5" customHeight="1">
      <c r="A38" s="68">
        <v>0.58333333333333337</v>
      </c>
      <c r="B38" s="68">
        <v>0.61805555555555558</v>
      </c>
      <c r="C38" s="69">
        <v>17</v>
      </c>
      <c r="D38" s="45" t="s">
        <v>55</v>
      </c>
      <c r="E38" s="46" t="s">
        <v>24</v>
      </c>
      <c r="F38" s="69">
        <v>6</v>
      </c>
      <c r="G38" s="69">
        <v>0</v>
      </c>
      <c r="H38" s="47" t="s">
        <v>51</v>
      </c>
    </row>
    <row r="39" spans="1:8" ht="19.5" customHeight="1">
      <c r="A39" s="68">
        <v>0.61805555555555558</v>
      </c>
      <c r="B39" s="68">
        <v>0.65277777777777779</v>
      </c>
      <c r="C39" s="69">
        <v>18</v>
      </c>
      <c r="D39" s="45" t="s">
        <v>55</v>
      </c>
      <c r="E39" s="46" t="s">
        <v>52</v>
      </c>
      <c r="F39" s="69">
        <v>1</v>
      </c>
      <c r="G39" s="69">
        <v>4</v>
      </c>
      <c r="H39" s="47" t="s">
        <v>49</v>
      </c>
    </row>
    <row r="40" spans="1:8" ht="19.5" customHeight="1">
      <c r="A40" s="68">
        <v>0.65277777777777779</v>
      </c>
      <c r="B40" s="68">
        <v>0.6875</v>
      </c>
      <c r="C40" s="69">
        <v>19</v>
      </c>
      <c r="D40" s="45" t="s">
        <v>55</v>
      </c>
      <c r="E40" s="51" t="s">
        <v>53</v>
      </c>
      <c r="F40" s="69">
        <v>3</v>
      </c>
      <c r="G40" s="69">
        <v>2</v>
      </c>
      <c r="H40" s="53" t="s">
        <v>26</v>
      </c>
    </row>
    <row r="41" spans="1:8" ht="19.5" customHeight="1">
      <c r="A41" s="68">
        <v>0.6875</v>
      </c>
      <c r="B41" s="68">
        <v>0.72916666666666663</v>
      </c>
      <c r="C41" s="69">
        <v>20</v>
      </c>
      <c r="D41" s="23" t="s">
        <v>97</v>
      </c>
      <c r="E41" s="19" t="s">
        <v>24</v>
      </c>
      <c r="F41" s="69">
        <v>4</v>
      </c>
      <c r="G41" s="69">
        <v>0</v>
      </c>
      <c r="H41" s="20" t="s">
        <v>28</v>
      </c>
    </row>
    <row r="42" spans="1:8" ht="19.5" customHeight="1">
      <c r="A42" s="68">
        <v>0.72916666666666663</v>
      </c>
      <c r="B42" s="68">
        <v>0.77083333333333337</v>
      </c>
      <c r="C42" s="69">
        <v>21</v>
      </c>
      <c r="D42" s="23" t="s">
        <v>97</v>
      </c>
      <c r="E42" s="74" t="s">
        <v>30</v>
      </c>
      <c r="F42" s="69">
        <v>0</v>
      </c>
      <c r="G42" s="69">
        <v>4</v>
      </c>
      <c r="H42" s="20" t="s">
        <v>27</v>
      </c>
    </row>
    <row r="43" spans="1:8" ht="19.5" customHeight="1">
      <c r="A43" s="68">
        <v>0.77083333333333337</v>
      </c>
      <c r="B43" s="68">
        <v>0.8125</v>
      </c>
      <c r="C43" s="69">
        <v>22</v>
      </c>
      <c r="D43" s="32" t="s">
        <v>89</v>
      </c>
      <c r="E43" s="71" t="s">
        <v>49</v>
      </c>
      <c r="F43" s="70">
        <v>5</v>
      </c>
      <c r="G43" s="70">
        <v>7</v>
      </c>
      <c r="H43" s="72" t="s">
        <v>51</v>
      </c>
    </row>
    <row r="44" spans="1:8" ht="19.5" customHeight="1">
      <c r="A44" s="68">
        <v>0.8125</v>
      </c>
      <c r="B44" s="68">
        <v>0.84722222222222221</v>
      </c>
      <c r="C44" s="69">
        <v>23</v>
      </c>
      <c r="D44" s="45" t="s">
        <v>57</v>
      </c>
      <c r="E44" s="46" t="s">
        <v>52</v>
      </c>
      <c r="F44" s="69">
        <v>5</v>
      </c>
      <c r="G44" s="69">
        <v>13</v>
      </c>
      <c r="H44" s="47" t="s">
        <v>53</v>
      </c>
    </row>
    <row r="45" spans="1:8" ht="19.5" customHeight="1">
      <c r="A45" s="68">
        <v>0.84722222222222221</v>
      </c>
      <c r="B45" s="68">
        <v>0.88194444444444442</v>
      </c>
      <c r="C45" s="69">
        <v>24</v>
      </c>
      <c r="D45" s="45" t="s">
        <v>57</v>
      </c>
      <c r="E45" s="46" t="s">
        <v>49</v>
      </c>
      <c r="F45" s="69">
        <v>0</v>
      </c>
      <c r="G45" s="69">
        <v>8</v>
      </c>
      <c r="H45" s="47" t="s">
        <v>48</v>
      </c>
    </row>
    <row r="46" spans="1:8" ht="19.5" customHeight="1">
      <c r="A46" s="235" t="s">
        <v>98</v>
      </c>
      <c r="B46" s="215"/>
      <c r="C46" s="215"/>
      <c r="D46" s="215"/>
      <c r="E46" s="215"/>
      <c r="F46" s="215"/>
      <c r="G46" s="215"/>
      <c r="H46" s="211"/>
    </row>
    <row r="47" spans="1:8" ht="19.5" customHeight="1">
      <c r="A47" s="67" t="s">
        <v>85</v>
      </c>
      <c r="B47" s="67" t="s">
        <v>86</v>
      </c>
      <c r="C47" s="37" t="s">
        <v>18</v>
      </c>
      <c r="D47" s="67" t="s">
        <v>87</v>
      </c>
      <c r="E47" s="67" t="s">
        <v>22</v>
      </c>
      <c r="F47" s="237" t="s">
        <v>88</v>
      </c>
      <c r="G47" s="211"/>
      <c r="H47" s="67" t="s">
        <v>22</v>
      </c>
    </row>
    <row r="48" spans="1:8" ht="19.5" customHeight="1">
      <c r="A48" s="68">
        <v>0.33333333333333331</v>
      </c>
      <c r="B48" s="68">
        <v>0.36805555555555558</v>
      </c>
      <c r="C48" s="69">
        <v>25</v>
      </c>
      <c r="D48" s="45" t="s">
        <v>57</v>
      </c>
      <c r="E48" s="46" t="s">
        <v>24</v>
      </c>
      <c r="F48" s="69">
        <v>3</v>
      </c>
      <c r="G48" s="69">
        <v>0</v>
      </c>
      <c r="H48" s="47" t="s">
        <v>26</v>
      </c>
    </row>
    <row r="49" spans="1:8" ht="19.5" customHeight="1">
      <c r="A49" s="68">
        <v>0.36805555555555558</v>
      </c>
      <c r="B49" s="68">
        <v>0.40972222222222221</v>
      </c>
      <c r="C49" s="69">
        <v>26</v>
      </c>
      <c r="D49" s="23" t="s">
        <v>99</v>
      </c>
      <c r="E49" s="19" t="s">
        <v>24</v>
      </c>
      <c r="F49" s="69">
        <v>7</v>
      </c>
      <c r="G49" s="69">
        <v>4</v>
      </c>
      <c r="H49" s="20" t="s">
        <v>27</v>
      </c>
    </row>
    <row r="50" spans="1:8" ht="19.5" customHeight="1">
      <c r="A50" s="68">
        <v>0.40972222222222221</v>
      </c>
      <c r="B50" s="68">
        <v>0.44444444444444442</v>
      </c>
      <c r="C50" s="69">
        <v>27</v>
      </c>
      <c r="D50" s="45" t="s">
        <v>56</v>
      </c>
      <c r="E50" s="46" t="s">
        <v>52</v>
      </c>
      <c r="F50" s="69">
        <v>5</v>
      </c>
      <c r="G50" s="69">
        <v>2</v>
      </c>
      <c r="H50" s="47" t="s">
        <v>48</v>
      </c>
    </row>
    <row r="51" spans="1:8" ht="19.5" customHeight="1">
      <c r="A51" s="68">
        <v>0.44444444444444442</v>
      </c>
      <c r="B51" s="68">
        <v>0.4861111111111111</v>
      </c>
      <c r="C51" s="69">
        <v>28</v>
      </c>
      <c r="D51" s="23" t="s">
        <v>99</v>
      </c>
      <c r="E51" s="19" t="s">
        <v>28</v>
      </c>
      <c r="F51" s="69" t="s">
        <v>100</v>
      </c>
      <c r="G51" s="69" t="s">
        <v>101</v>
      </c>
      <c r="H51" s="20" t="s">
        <v>26</v>
      </c>
    </row>
    <row r="52" spans="1:8" ht="19.5" customHeight="1">
      <c r="A52" s="68">
        <v>0.4861111111111111</v>
      </c>
      <c r="B52" s="68">
        <v>0.52083333333333337</v>
      </c>
      <c r="C52" s="69">
        <v>29</v>
      </c>
      <c r="D52" s="45" t="s">
        <v>56</v>
      </c>
      <c r="E52" s="46" t="s">
        <v>24</v>
      </c>
      <c r="F52" s="69">
        <v>8</v>
      </c>
      <c r="G52" s="69">
        <v>0</v>
      </c>
      <c r="H52" s="47" t="s">
        <v>49</v>
      </c>
    </row>
    <row r="53" spans="1:8" ht="19.5" customHeight="1">
      <c r="A53" s="68">
        <v>0.52083333333333337</v>
      </c>
      <c r="B53" s="68">
        <v>0.55555555555555558</v>
      </c>
      <c r="C53" s="69">
        <v>30</v>
      </c>
      <c r="D53" s="45" t="s">
        <v>56</v>
      </c>
      <c r="E53" s="46" t="s">
        <v>51</v>
      </c>
      <c r="F53" s="69">
        <v>2</v>
      </c>
      <c r="G53" s="69">
        <v>1</v>
      </c>
      <c r="H53" s="47" t="s">
        <v>26</v>
      </c>
    </row>
    <row r="54" spans="1:8" ht="19.5" customHeight="1">
      <c r="A54" s="68">
        <v>0.55555555555555558</v>
      </c>
      <c r="B54" s="68">
        <v>0.58333333333333337</v>
      </c>
      <c r="C54" s="236" t="s">
        <v>96</v>
      </c>
      <c r="D54" s="208"/>
      <c r="E54" s="208"/>
      <c r="F54" s="208"/>
      <c r="G54" s="208"/>
      <c r="H54" s="209"/>
    </row>
    <row r="55" spans="1:8" ht="19.5" customHeight="1">
      <c r="A55" s="68">
        <v>0.58333333333333337</v>
      </c>
      <c r="B55" s="68">
        <v>0.625</v>
      </c>
      <c r="C55" s="70">
        <v>31</v>
      </c>
      <c r="D55" s="32" t="s">
        <v>92</v>
      </c>
      <c r="E55" s="71" t="s">
        <v>37</v>
      </c>
      <c r="F55" s="70">
        <v>1</v>
      </c>
      <c r="G55" s="70">
        <v>2</v>
      </c>
      <c r="H55" s="72" t="s">
        <v>51</v>
      </c>
    </row>
    <row r="56" spans="1:8" ht="19.5" customHeight="1">
      <c r="A56" s="68">
        <v>0.625</v>
      </c>
      <c r="B56" s="68">
        <v>0.65972222222222221</v>
      </c>
      <c r="C56" s="69">
        <v>32</v>
      </c>
      <c r="D56" s="45" t="s">
        <v>58</v>
      </c>
      <c r="E56" s="46" t="s">
        <v>49</v>
      </c>
      <c r="F56" s="69">
        <v>2</v>
      </c>
      <c r="G56" s="69">
        <v>11</v>
      </c>
      <c r="H56" s="47" t="s">
        <v>53</v>
      </c>
    </row>
    <row r="57" spans="1:8" ht="19.5" customHeight="1">
      <c r="A57" s="68">
        <v>0.65972222222222221</v>
      </c>
      <c r="B57" s="68">
        <v>0.69444444444444442</v>
      </c>
      <c r="C57" s="69">
        <v>33</v>
      </c>
      <c r="D57" s="45" t="s">
        <v>58</v>
      </c>
      <c r="E57" s="46" t="s">
        <v>51</v>
      </c>
      <c r="F57" s="69">
        <v>4</v>
      </c>
      <c r="G57" s="69">
        <v>2</v>
      </c>
      <c r="H57" s="47" t="s">
        <v>52</v>
      </c>
    </row>
    <row r="58" spans="1:8" ht="19.5" customHeight="1">
      <c r="A58" s="68">
        <v>0.69444444444444442</v>
      </c>
      <c r="B58" s="68">
        <v>0.72916666666666663</v>
      </c>
      <c r="C58" s="69">
        <v>34</v>
      </c>
      <c r="D58" s="45" t="s">
        <v>58</v>
      </c>
      <c r="E58" s="46" t="s">
        <v>48</v>
      </c>
      <c r="F58" s="69">
        <v>0</v>
      </c>
      <c r="G58" s="69">
        <v>6</v>
      </c>
      <c r="H58" s="47" t="s">
        <v>24</v>
      </c>
    </row>
    <row r="59" spans="1:8" ht="19.5" customHeight="1">
      <c r="A59" s="68">
        <v>0.72916666666666663</v>
      </c>
      <c r="B59" s="68">
        <v>0.76388888888888884</v>
      </c>
      <c r="C59" s="70"/>
      <c r="D59" s="75" t="s">
        <v>102</v>
      </c>
      <c r="E59" s="76" t="s">
        <v>103</v>
      </c>
      <c r="F59" s="70">
        <v>7</v>
      </c>
      <c r="G59" s="70">
        <v>1</v>
      </c>
      <c r="H59" s="77" t="s">
        <v>104</v>
      </c>
    </row>
    <row r="60" spans="1:8" ht="19.5" customHeight="1">
      <c r="A60" s="68">
        <v>0.76388888888888884</v>
      </c>
      <c r="B60" s="68">
        <v>0.80555555555555558</v>
      </c>
      <c r="C60" s="70">
        <v>35</v>
      </c>
      <c r="D60" s="32" t="s">
        <v>95</v>
      </c>
      <c r="E60" s="71" t="s">
        <v>37</v>
      </c>
      <c r="F60" s="70">
        <v>4</v>
      </c>
      <c r="G60" s="70">
        <v>2</v>
      </c>
      <c r="H60" s="72" t="s">
        <v>49</v>
      </c>
    </row>
    <row r="61" spans="1:8" ht="19.5" customHeight="1">
      <c r="A61" s="68">
        <v>0.80555555555555558</v>
      </c>
      <c r="B61" s="68">
        <v>0.84722222222222221</v>
      </c>
      <c r="C61" s="69">
        <v>36</v>
      </c>
      <c r="D61" s="23" t="s">
        <v>105</v>
      </c>
      <c r="E61" s="19" t="s">
        <v>24</v>
      </c>
      <c r="F61" s="69" t="s">
        <v>106</v>
      </c>
      <c r="G61" s="69" t="s">
        <v>107</v>
      </c>
      <c r="H61" s="20" t="s">
        <v>26</v>
      </c>
    </row>
    <row r="62" spans="1:8" ht="19.5" customHeight="1">
      <c r="A62" s="68">
        <v>0.84722222222222221</v>
      </c>
      <c r="B62" s="68">
        <v>0.88888888888888884</v>
      </c>
      <c r="C62" s="69">
        <v>37</v>
      </c>
      <c r="D62" s="23" t="s">
        <v>105</v>
      </c>
      <c r="E62" s="19" t="s">
        <v>28</v>
      </c>
      <c r="F62" s="69" t="s">
        <v>108</v>
      </c>
      <c r="G62" s="69" t="s">
        <v>109</v>
      </c>
      <c r="H62" s="73" t="s">
        <v>30</v>
      </c>
    </row>
    <row r="63" spans="1:8" ht="19.5" customHeight="1">
      <c r="A63" s="235" t="s">
        <v>110</v>
      </c>
      <c r="B63" s="215"/>
      <c r="C63" s="215"/>
      <c r="D63" s="215"/>
      <c r="E63" s="215"/>
      <c r="F63" s="215"/>
      <c r="G63" s="215"/>
      <c r="H63" s="211"/>
    </row>
    <row r="64" spans="1:8" ht="19.5" customHeight="1">
      <c r="A64" s="67" t="s">
        <v>85</v>
      </c>
      <c r="B64" s="67" t="s">
        <v>86</v>
      </c>
      <c r="C64" s="37" t="s">
        <v>18</v>
      </c>
      <c r="D64" s="67" t="s">
        <v>87</v>
      </c>
      <c r="E64" s="67" t="s">
        <v>22</v>
      </c>
      <c r="F64" s="237" t="s">
        <v>88</v>
      </c>
      <c r="G64" s="211"/>
      <c r="H64" s="67" t="s">
        <v>22</v>
      </c>
    </row>
    <row r="65" spans="1:8" ht="19.5" customHeight="1">
      <c r="A65" s="68">
        <v>0.33333333333333331</v>
      </c>
      <c r="B65" s="68">
        <v>0.36805555555555558</v>
      </c>
      <c r="C65" s="69">
        <v>38</v>
      </c>
      <c r="D65" s="45" t="s">
        <v>111</v>
      </c>
      <c r="E65" s="78" t="s">
        <v>28</v>
      </c>
      <c r="F65" s="79">
        <v>4</v>
      </c>
      <c r="G65" s="69">
        <v>1</v>
      </c>
      <c r="H65" s="48" t="s">
        <v>48</v>
      </c>
    </row>
    <row r="66" spans="1:8" ht="19.5" customHeight="1">
      <c r="A66" s="68">
        <v>0.36805555555555558</v>
      </c>
      <c r="B66" s="68">
        <v>0.40972222222222221</v>
      </c>
      <c r="C66" s="70">
        <v>39</v>
      </c>
      <c r="D66" s="23" t="s">
        <v>112</v>
      </c>
      <c r="E66" s="80" t="s">
        <v>26</v>
      </c>
      <c r="F66" s="70">
        <v>1</v>
      </c>
      <c r="G66" s="79">
        <v>2</v>
      </c>
      <c r="H66" s="81" t="s">
        <v>28</v>
      </c>
    </row>
    <row r="67" spans="1:8" ht="19.5" customHeight="1">
      <c r="A67" s="68">
        <v>0.40972222222222221</v>
      </c>
      <c r="B67" s="68">
        <v>0.44444444444444442</v>
      </c>
      <c r="C67" s="69">
        <v>40</v>
      </c>
      <c r="D67" s="45" t="s">
        <v>113</v>
      </c>
      <c r="E67" s="78" t="s">
        <v>83</v>
      </c>
      <c r="F67" s="82">
        <v>1</v>
      </c>
      <c r="G67" s="83">
        <v>3</v>
      </c>
      <c r="H67" s="48" t="s">
        <v>40</v>
      </c>
    </row>
    <row r="68" spans="1:8" ht="19.5" customHeight="1">
      <c r="A68" s="68">
        <v>0.44444444444444442</v>
      </c>
      <c r="B68" s="68">
        <v>0.4861111111111111</v>
      </c>
      <c r="C68" s="70">
        <v>41</v>
      </c>
      <c r="D68" s="32" t="s">
        <v>114</v>
      </c>
      <c r="E68" s="71" t="s">
        <v>40</v>
      </c>
      <c r="F68" s="84">
        <v>3</v>
      </c>
      <c r="G68" s="85">
        <v>4</v>
      </c>
      <c r="H68" s="72" t="s">
        <v>37</v>
      </c>
    </row>
    <row r="69" spans="1:8" ht="19.5" customHeight="1">
      <c r="A69" s="68">
        <v>0.4861111111111111</v>
      </c>
      <c r="B69" s="68">
        <v>0.52777777777777779</v>
      </c>
      <c r="C69" s="70">
        <v>42</v>
      </c>
      <c r="D69" s="23" t="s">
        <v>115</v>
      </c>
      <c r="E69" s="80" t="s">
        <v>83</v>
      </c>
      <c r="F69" s="84">
        <v>3</v>
      </c>
      <c r="G69" s="85">
        <v>6</v>
      </c>
      <c r="H69" s="81" t="s">
        <v>27</v>
      </c>
    </row>
    <row r="70" spans="1:8" ht="19.5" customHeight="1">
      <c r="A70" s="232">
        <v>0.52777777777777779</v>
      </c>
      <c r="B70" s="211"/>
      <c r="C70" s="236" t="s">
        <v>116</v>
      </c>
      <c r="D70" s="208"/>
      <c r="E70" s="208"/>
      <c r="F70" s="208"/>
      <c r="G70" s="208"/>
      <c r="H70" s="209"/>
    </row>
    <row r="71" spans="1:8" ht="98.25" customHeight="1">
      <c r="A71" s="231"/>
      <c r="B71" s="215"/>
      <c r="C71" s="215"/>
      <c r="D71" s="215"/>
      <c r="E71" s="215"/>
      <c r="F71" s="215"/>
      <c r="G71" s="215"/>
      <c r="H71" s="211"/>
    </row>
  </sheetData>
  <sheetProtection algorithmName="SHA-512" hashValue="7KUxaSyPkvoyZ9Wrwh1o/wl+xnHjG4TcDlD7A+o81wZH1/PPugzwWML8c2hhsoaD8vcJBjg4BfsutoH08Nf/rw==" saltValue="Mv5flVHbMHWlG7xjw5jL9Q==" spinCount="100000" sheet="1" objects="1" scenarios="1"/>
  <mergeCells count="41">
    <mergeCell ref="A71:H71"/>
    <mergeCell ref="F17:G17"/>
    <mergeCell ref="C26:H26"/>
    <mergeCell ref="A29:H29"/>
    <mergeCell ref="F30:G30"/>
    <mergeCell ref="C37:H37"/>
    <mergeCell ref="A46:H46"/>
    <mergeCell ref="F47:G47"/>
    <mergeCell ref="C54:H54"/>
    <mergeCell ref="A63:H63"/>
    <mergeCell ref="F64:G64"/>
    <mergeCell ref="A70:B70"/>
    <mergeCell ref="C70:H70"/>
    <mergeCell ref="C12:H12"/>
    <mergeCell ref="C13:H13"/>
    <mergeCell ref="C14:H14"/>
    <mergeCell ref="C15:H15"/>
    <mergeCell ref="A16:H16"/>
    <mergeCell ref="A12:B12"/>
    <mergeCell ref="A13:B13"/>
    <mergeCell ref="A14:B14"/>
    <mergeCell ref="A15:B15"/>
    <mergeCell ref="A6:B6"/>
    <mergeCell ref="A7:B7"/>
    <mergeCell ref="A8:B8"/>
    <mergeCell ref="A5:B5"/>
    <mergeCell ref="C5:H5"/>
    <mergeCell ref="A9:B9"/>
    <mergeCell ref="A10:B10"/>
    <mergeCell ref="A11:B11"/>
    <mergeCell ref="C6:H6"/>
    <mergeCell ref="C7:H7"/>
    <mergeCell ref="C8:H8"/>
    <mergeCell ref="C9:H9"/>
    <mergeCell ref="C10:H10"/>
    <mergeCell ref="C11:H11"/>
    <mergeCell ref="A1:H1"/>
    <mergeCell ref="A2:H2"/>
    <mergeCell ref="A3:H3"/>
    <mergeCell ref="A4:B4"/>
    <mergeCell ref="C4:H4"/>
  </mergeCells>
  <pageMargins left="0.25" right="0.25" top="0.75" bottom="0.75" header="0" footer="0"/>
  <pageSetup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Q53"/>
  <sheetViews>
    <sheetView showGridLines="0" workbookViewId="0">
      <selection sqref="A1:Q1"/>
    </sheetView>
  </sheetViews>
  <sheetFormatPr baseColWidth="10" defaultColWidth="14.42578125" defaultRowHeight="15" customHeight="1"/>
  <cols>
    <col min="1" max="2" width="11.5703125" customWidth="1"/>
    <col min="3" max="3" width="4.5703125" customWidth="1"/>
    <col min="4" max="4" width="18.7109375" customWidth="1"/>
    <col min="5" max="5" width="31.42578125" customWidth="1"/>
    <col min="6" max="7" width="5.85546875" customWidth="1"/>
    <col min="8" max="8" width="31.42578125" customWidth="1"/>
    <col min="9" max="9" width="3.140625" customWidth="1"/>
    <col min="10" max="11" width="11.5703125" customWidth="1"/>
    <col min="12" max="12" width="4.5703125" customWidth="1"/>
    <col min="13" max="13" width="18.140625" customWidth="1"/>
    <col min="14" max="14" width="31.42578125" customWidth="1"/>
    <col min="15" max="16" width="5.85546875" customWidth="1"/>
    <col min="17" max="17" width="31.42578125" customWidth="1"/>
  </cols>
  <sheetData>
    <row r="1" spans="1:17" ht="95.25" customHeight="1">
      <c r="A1" s="231"/>
      <c r="B1" s="215"/>
      <c r="C1" s="215"/>
      <c r="D1" s="215"/>
      <c r="E1" s="215"/>
      <c r="F1" s="215"/>
      <c r="G1" s="215"/>
      <c r="H1" s="215"/>
      <c r="I1" s="215"/>
      <c r="J1" s="215"/>
      <c r="K1" s="215"/>
      <c r="L1" s="215"/>
      <c r="M1" s="215"/>
      <c r="N1" s="215"/>
      <c r="O1" s="215"/>
      <c r="P1" s="215"/>
      <c r="Q1" s="211"/>
    </row>
    <row r="2" spans="1:17" ht="19.5" customHeight="1">
      <c r="A2" s="231" t="s">
        <v>78</v>
      </c>
      <c r="B2" s="215"/>
      <c r="C2" s="215"/>
      <c r="D2" s="215"/>
      <c r="E2" s="215"/>
      <c r="F2" s="215"/>
      <c r="G2" s="215"/>
      <c r="H2" s="215"/>
      <c r="I2" s="215"/>
      <c r="J2" s="215"/>
      <c r="K2" s="215"/>
      <c r="L2" s="215"/>
      <c r="M2" s="215"/>
      <c r="N2" s="215"/>
      <c r="O2" s="215"/>
      <c r="P2" s="215"/>
      <c r="Q2" s="211"/>
    </row>
    <row r="3" spans="1:17" ht="19.5" customHeight="1">
      <c r="A3" s="231" t="s">
        <v>79</v>
      </c>
      <c r="B3" s="215"/>
      <c r="C3" s="215"/>
      <c r="D3" s="215"/>
      <c r="E3" s="215"/>
      <c r="F3" s="215"/>
      <c r="G3" s="215"/>
      <c r="H3" s="215"/>
      <c r="I3" s="215"/>
      <c r="J3" s="215"/>
      <c r="K3" s="215"/>
      <c r="L3" s="215"/>
      <c r="M3" s="215"/>
      <c r="N3" s="215"/>
      <c r="O3" s="215"/>
      <c r="P3" s="215"/>
      <c r="Q3" s="211"/>
    </row>
    <row r="4" spans="1:17" ht="19.5" customHeight="1">
      <c r="A4" s="232">
        <v>0.35416666666666669</v>
      </c>
      <c r="B4" s="211"/>
      <c r="C4" s="231" t="s">
        <v>80</v>
      </c>
      <c r="D4" s="215"/>
      <c r="E4" s="215"/>
      <c r="F4" s="215"/>
      <c r="G4" s="215"/>
      <c r="H4" s="215"/>
      <c r="I4" s="215"/>
      <c r="J4" s="215"/>
      <c r="K4" s="215"/>
      <c r="L4" s="215"/>
      <c r="M4" s="215"/>
      <c r="N4" s="215"/>
      <c r="O4" s="215"/>
      <c r="P4" s="215"/>
      <c r="Q4" s="211"/>
    </row>
    <row r="5" spans="1:17" ht="19.5" customHeight="1">
      <c r="A5" s="232">
        <v>0.38541666666666669</v>
      </c>
      <c r="B5" s="211"/>
      <c r="C5" s="238" t="s">
        <v>40</v>
      </c>
      <c r="D5" s="215"/>
      <c r="E5" s="215"/>
      <c r="F5" s="215"/>
      <c r="G5" s="215"/>
      <c r="H5" s="215"/>
      <c r="I5" s="215"/>
      <c r="J5" s="215"/>
      <c r="K5" s="215"/>
      <c r="L5" s="215"/>
      <c r="M5" s="215"/>
      <c r="N5" s="215"/>
      <c r="O5" s="215"/>
      <c r="P5" s="215"/>
      <c r="Q5" s="211"/>
    </row>
    <row r="6" spans="1:17" ht="19.5" customHeight="1">
      <c r="A6" s="232">
        <v>0.39583333333333331</v>
      </c>
      <c r="B6" s="211"/>
      <c r="C6" s="238" t="s">
        <v>81</v>
      </c>
      <c r="D6" s="215"/>
      <c r="E6" s="215"/>
      <c r="F6" s="215"/>
      <c r="G6" s="215"/>
      <c r="H6" s="215"/>
      <c r="I6" s="215"/>
      <c r="J6" s="215"/>
      <c r="K6" s="215"/>
      <c r="L6" s="215"/>
      <c r="M6" s="215"/>
      <c r="N6" s="215"/>
      <c r="O6" s="215"/>
      <c r="P6" s="215"/>
      <c r="Q6" s="211"/>
    </row>
    <row r="7" spans="1:17" ht="19.5" customHeight="1">
      <c r="A7" s="232">
        <v>0.40625</v>
      </c>
      <c r="B7" s="211"/>
      <c r="C7" s="210" t="s">
        <v>28</v>
      </c>
      <c r="D7" s="215"/>
      <c r="E7" s="215"/>
      <c r="F7" s="215"/>
      <c r="G7" s="215"/>
      <c r="H7" s="215"/>
      <c r="I7" s="215"/>
      <c r="J7" s="215"/>
      <c r="K7" s="215"/>
      <c r="L7" s="215"/>
      <c r="M7" s="215"/>
      <c r="N7" s="215"/>
      <c r="O7" s="215"/>
      <c r="P7" s="215"/>
      <c r="Q7" s="211"/>
    </row>
    <row r="8" spans="1:17" ht="19.5" customHeight="1">
      <c r="A8" s="232">
        <v>0.41666666666666669</v>
      </c>
      <c r="B8" s="211"/>
      <c r="C8" s="238" t="s">
        <v>82</v>
      </c>
      <c r="D8" s="215"/>
      <c r="E8" s="215"/>
      <c r="F8" s="215"/>
      <c r="G8" s="215"/>
      <c r="H8" s="215"/>
      <c r="I8" s="215"/>
      <c r="J8" s="215"/>
      <c r="K8" s="215"/>
      <c r="L8" s="215"/>
      <c r="M8" s="215"/>
      <c r="N8" s="215"/>
      <c r="O8" s="215"/>
      <c r="P8" s="215"/>
      <c r="Q8" s="211"/>
    </row>
    <row r="9" spans="1:17" ht="19.5" customHeight="1">
      <c r="A9" s="232">
        <v>0.42708333333333331</v>
      </c>
      <c r="B9" s="211"/>
      <c r="C9" s="238" t="s">
        <v>49</v>
      </c>
      <c r="D9" s="215"/>
      <c r="E9" s="215"/>
      <c r="F9" s="215"/>
      <c r="G9" s="215"/>
      <c r="H9" s="215"/>
      <c r="I9" s="215"/>
      <c r="J9" s="215"/>
      <c r="K9" s="215"/>
      <c r="L9" s="215"/>
      <c r="M9" s="215"/>
      <c r="N9" s="215"/>
      <c r="O9" s="215"/>
      <c r="P9" s="215"/>
      <c r="Q9" s="211"/>
    </row>
    <row r="10" spans="1:17" ht="19.5" customHeight="1">
      <c r="A10" s="232">
        <v>0.4375</v>
      </c>
      <c r="B10" s="211"/>
      <c r="C10" s="238" t="s">
        <v>83</v>
      </c>
      <c r="D10" s="215"/>
      <c r="E10" s="215"/>
      <c r="F10" s="215"/>
      <c r="G10" s="215"/>
      <c r="H10" s="215"/>
      <c r="I10" s="215"/>
      <c r="J10" s="215"/>
      <c r="K10" s="215"/>
      <c r="L10" s="215"/>
      <c r="M10" s="215"/>
      <c r="N10" s="215"/>
      <c r="O10" s="215"/>
      <c r="P10" s="215"/>
      <c r="Q10" s="211"/>
    </row>
    <row r="11" spans="1:17" ht="19.5" customHeight="1">
      <c r="A11" s="232">
        <v>0.44791666666666669</v>
      </c>
      <c r="B11" s="211"/>
      <c r="C11" s="238" t="s">
        <v>26</v>
      </c>
      <c r="D11" s="215"/>
      <c r="E11" s="215"/>
      <c r="F11" s="215"/>
      <c r="G11" s="215"/>
      <c r="H11" s="215"/>
      <c r="I11" s="215"/>
      <c r="J11" s="215"/>
      <c r="K11" s="215"/>
      <c r="L11" s="215"/>
      <c r="M11" s="215"/>
      <c r="N11" s="215"/>
      <c r="O11" s="215"/>
      <c r="P11" s="215"/>
      <c r="Q11" s="211"/>
    </row>
    <row r="12" spans="1:17" ht="19.5" customHeight="1">
      <c r="A12" s="232">
        <v>0.45833333333333331</v>
      </c>
      <c r="B12" s="211"/>
      <c r="C12" s="238" t="s">
        <v>69</v>
      </c>
      <c r="D12" s="215"/>
      <c r="E12" s="215"/>
      <c r="F12" s="215"/>
      <c r="G12" s="215"/>
      <c r="H12" s="215"/>
      <c r="I12" s="215"/>
      <c r="J12" s="215"/>
      <c r="K12" s="215"/>
      <c r="L12" s="215"/>
      <c r="M12" s="215"/>
      <c r="N12" s="215"/>
      <c r="O12" s="215"/>
      <c r="P12" s="215"/>
      <c r="Q12" s="211"/>
    </row>
    <row r="13" spans="1:17" ht="19.5" customHeight="1">
      <c r="A13" s="232">
        <v>0.46875</v>
      </c>
      <c r="B13" s="211"/>
      <c r="C13" s="238" t="s">
        <v>27</v>
      </c>
      <c r="D13" s="215"/>
      <c r="E13" s="215"/>
      <c r="F13" s="215"/>
      <c r="G13" s="215"/>
      <c r="H13" s="215"/>
      <c r="I13" s="215"/>
      <c r="J13" s="215"/>
      <c r="K13" s="215"/>
      <c r="L13" s="215"/>
      <c r="M13" s="215"/>
      <c r="N13" s="215"/>
      <c r="O13" s="215"/>
      <c r="P13" s="215"/>
      <c r="Q13" s="211"/>
    </row>
    <row r="14" spans="1:17" ht="19.5" customHeight="1">
      <c r="A14" s="232">
        <v>0.47916666666666669</v>
      </c>
      <c r="B14" s="211"/>
      <c r="C14" s="238" t="s">
        <v>48</v>
      </c>
      <c r="D14" s="215"/>
      <c r="E14" s="215"/>
      <c r="F14" s="215"/>
      <c r="G14" s="215"/>
      <c r="H14" s="215"/>
      <c r="I14" s="215"/>
      <c r="J14" s="215"/>
      <c r="K14" s="215"/>
      <c r="L14" s="215"/>
      <c r="M14" s="215"/>
      <c r="N14" s="215"/>
      <c r="O14" s="215"/>
      <c r="P14" s="215"/>
      <c r="Q14" s="211"/>
    </row>
    <row r="15" spans="1:17" ht="19.5" customHeight="1">
      <c r="A15" s="232">
        <v>0.48958333333333331</v>
      </c>
      <c r="B15" s="211"/>
      <c r="C15" s="238" t="s">
        <v>37</v>
      </c>
      <c r="D15" s="215"/>
      <c r="E15" s="215"/>
      <c r="F15" s="215"/>
      <c r="G15" s="215"/>
      <c r="H15" s="215"/>
      <c r="I15" s="215"/>
      <c r="J15" s="215"/>
      <c r="K15" s="215"/>
      <c r="L15" s="215"/>
      <c r="M15" s="215"/>
      <c r="N15" s="215"/>
      <c r="O15" s="215"/>
      <c r="P15" s="215"/>
      <c r="Q15" s="211"/>
    </row>
    <row r="16" spans="1:17" ht="19.5" customHeight="1">
      <c r="A16" s="235" t="s">
        <v>84</v>
      </c>
      <c r="B16" s="215"/>
      <c r="C16" s="215"/>
      <c r="D16" s="215"/>
      <c r="E16" s="215"/>
      <c r="F16" s="215"/>
      <c r="G16" s="215"/>
      <c r="H16" s="215"/>
      <c r="I16" s="215"/>
      <c r="J16" s="215"/>
      <c r="K16" s="215"/>
      <c r="L16" s="215"/>
      <c r="M16" s="215"/>
      <c r="N16" s="215"/>
      <c r="O16" s="215"/>
      <c r="P16" s="215"/>
      <c r="Q16" s="211"/>
    </row>
    <row r="17" spans="1:17" ht="19.5" customHeight="1">
      <c r="A17" s="68">
        <v>0.79166666666666663</v>
      </c>
      <c r="B17" s="68">
        <v>0.8125</v>
      </c>
      <c r="C17" s="231" t="s">
        <v>117</v>
      </c>
      <c r="D17" s="215"/>
      <c r="E17" s="215"/>
      <c r="F17" s="215"/>
      <c r="G17" s="215"/>
      <c r="H17" s="215"/>
      <c r="I17" s="215"/>
      <c r="J17" s="215"/>
      <c r="K17" s="215"/>
      <c r="L17" s="215"/>
      <c r="M17" s="215"/>
      <c r="N17" s="215"/>
      <c r="O17" s="215"/>
      <c r="P17" s="215"/>
      <c r="Q17" s="211"/>
    </row>
    <row r="18" spans="1:17" ht="19.5" customHeight="1">
      <c r="A18" s="235" t="s">
        <v>118</v>
      </c>
      <c r="B18" s="215"/>
      <c r="C18" s="215"/>
      <c r="D18" s="215"/>
      <c r="E18" s="215"/>
      <c r="F18" s="215"/>
      <c r="G18" s="215"/>
      <c r="H18" s="211"/>
      <c r="I18" s="86"/>
      <c r="J18" s="235" t="s">
        <v>119</v>
      </c>
      <c r="K18" s="215"/>
      <c r="L18" s="215"/>
      <c r="M18" s="215"/>
      <c r="N18" s="215"/>
      <c r="O18" s="215"/>
      <c r="P18" s="215"/>
      <c r="Q18" s="211"/>
    </row>
    <row r="19" spans="1:17" ht="19.5" customHeight="1">
      <c r="A19" s="67" t="s">
        <v>85</v>
      </c>
      <c r="B19" s="67" t="s">
        <v>86</v>
      </c>
      <c r="C19" s="37" t="s">
        <v>18</v>
      </c>
      <c r="D19" s="67" t="s">
        <v>87</v>
      </c>
      <c r="E19" s="67" t="s">
        <v>22</v>
      </c>
      <c r="F19" s="237" t="s">
        <v>88</v>
      </c>
      <c r="G19" s="211"/>
      <c r="H19" s="67" t="s">
        <v>22</v>
      </c>
      <c r="I19" s="87"/>
      <c r="J19" s="67" t="s">
        <v>85</v>
      </c>
      <c r="K19" s="67" t="s">
        <v>86</v>
      </c>
      <c r="L19" s="37" t="s">
        <v>18</v>
      </c>
      <c r="M19" s="67" t="s">
        <v>87</v>
      </c>
      <c r="N19" s="67" t="s">
        <v>22</v>
      </c>
      <c r="O19" s="237" t="s">
        <v>88</v>
      </c>
      <c r="P19" s="211"/>
      <c r="Q19" s="67" t="s">
        <v>22</v>
      </c>
    </row>
    <row r="20" spans="1:17" ht="19.5" customHeight="1">
      <c r="A20" s="68">
        <v>0.33333333333333331</v>
      </c>
      <c r="B20" s="68">
        <v>0.36458333333333331</v>
      </c>
      <c r="C20" s="69">
        <v>1</v>
      </c>
      <c r="D20" s="59" t="s">
        <v>61</v>
      </c>
      <c r="E20" s="56" t="s">
        <v>60</v>
      </c>
      <c r="F20" s="69">
        <v>3</v>
      </c>
      <c r="G20" s="69">
        <v>0</v>
      </c>
      <c r="H20" s="57" t="s">
        <v>64</v>
      </c>
      <c r="I20" s="87"/>
      <c r="J20" s="68">
        <v>0.33333333333333331</v>
      </c>
      <c r="K20" s="68">
        <v>0.36458333333333331</v>
      </c>
      <c r="L20" s="69">
        <v>13</v>
      </c>
      <c r="M20" s="65" t="s">
        <v>70</v>
      </c>
      <c r="N20" s="62" t="s">
        <v>49</v>
      </c>
      <c r="O20" s="69">
        <v>0</v>
      </c>
      <c r="P20" s="69">
        <v>1</v>
      </c>
      <c r="Q20" s="63" t="s">
        <v>74</v>
      </c>
    </row>
    <row r="21" spans="1:17" ht="19.5" customHeight="1">
      <c r="A21" s="68">
        <v>0.36458333333333331</v>
      </c>
      <c r="B21" s="68">
        <v>0.39583333333333331</v>
      </c>
      <c r="C21" s="69">
        <v>2</v>
      </c>
      <c r="D21" s="59" t="s">
        <v>61</v>
      </c>
      <c r="E21" s="56" t="s">
        <v>27</v>
      </c>
      <c r="F21" s="69">
        <v>0</v>
      </c>
      <c r="G21" s="69">
        <v>3</v>
      </c>
      <c r="H21" s="57" t="s">
        <v>52</v>
      </c>
      <c r="I21" s="87"/>
      <c r="J21" s="68">
        <v>0.36458333333333331</v>
      </c>
      <c r="K21" s="68">
        <v>0.39583333333333331</v>
      </c>
      <c r="L21" s="69">
        <v>14</v>
      </c>
      <c r="M21" s="59" t="s">
        <v>61</v>
      </c>
      <c r="N21" s="56" t="s">
        <v>62</v>
      </c>
      <c r="O21" s="69">
        <v>3</v>
      </c>
      <c r="P21" s="69">
        <v>0</v>
      </c>
      <c r="Q21" s="57" t="s">
        <v>53</v>
      </c>
    </row>
    <row r="22" spans="1:17" ht="19.5" customHeight="1">
      <c r="A22" s="68">
        <v>0.39583333333333331</v>
      </c>
      <c r="B22" s="68">
        <v>0.42708333333333331</v>
      </c>
      <c r="C22" s="69">
        <v>3</v>
      </c>
      <c r="D22" s="59" t="s">
        <v>63</v>
      </c>
      <c r="E22" s="56" t="s">
        <v>60</v>
      </c>
      <c r="F22" s="69">
        <v>3</v>
      </c>
      <c r="G22" s="69">
        <v>0</v>
      </c>
      <c r="H22" s="57" t="s">
        <v>53</v>
      </c>
      <c r="I22" s="87"/>
      <c r="J22" s="68">
        <v>0.39583333333333331</v>
      </c>
      <c r="K22" s="68">
        <v>0.42708333333333331</v>
      </c>
      <c r="L22" s="69">
        <v>15</v>
      </c>
      <c r="M22" s="65" t="s">
        <v>70</v>
      </c>
      <c r="N22" s="62" t="s">
        <v>71</v>
      </c>
      <c r="O22" s="69">
        <v>0</v>
      </c>
      <c r="P22" s="69">
        <v>2</v>
      </c>
      <c r="Q22" s="63" t="s">
        <v>72</v>
      </c>
    </row>
    <row r="23" spans="1:17" ht="19.5" customHeight="1">
      <c r="A23" s="68">
        <v>0.42708333333333331</v>
      </c>
      <c r="B23" s="68">
        <v>0.45833333333333331</v>
      </c>
      <c r="C23" s="69">
        <v>4</v>
      </c>
      <c r="D23" s="59" t="s">
        <v>63</v>
      </c>
      <c r="E23" s="56" t="s">
        <v>64</v>
      </c>
      <c r="F23" s="69">
        <v>0</v>
      </c>
      <c r="G23" s="69">
        <v>3</v>
      </c>
      <c r="H23" s="57" t="s">
        <v>52</v>
      </c>
      <c r="I23" s="87"/>
      <c r="J23" s="68">
        <v>0.42708333333333331</v>
      </c>
      <c r="K23" s="68">
        <v>0.45833333333333331</v>
      </c>
      <c r="L23" s="69">
        <v>16</v>
      </c>
      <c r="M23" s="65" t="s">
        <v>73</v>
      </c>
      <c r="N23" s="62" t="s">
        <v>69</v>
      </c>
      <c r="O23" s="69">
        <v>0</v>
      </c>
      <c r="P23" s="69">
        <v>3</v>
      </c>
      <c r="Q23" s="63" t="s">
        <v>74</v>
      </c>
    </row>
    <row r="24" spans="1:17" ht="19.5" customHeight="1">
      <c r="A24" s="68">
        <v>0.45833333333333331</v>
      </c>
      <c r="B24" s="68">
        <v>0.48958333333333331</v>
      </c>
      <c r="C24" s="69">
        <v>5</v>
      </c>
      <c r="D24" s="59" t="s">
        <v>63</v>
      </c>
      <c r="E24" s="56" t="s">
        <v>62</v>
      </c>
      <c r="F24" s="69">
        <v>3</v>
      </c>
      <c r="G24" s="69">
        <v>0</v>
      </c>
      <c r="H24" s="57" t="s">
        <v>27</v>
      </c>
      <c r="I24" s="87"/>
      <c r="J24" s="68">
        <v>0.45833333333333331</v>
      </c>
      <c r="K24" s="68">
        <v>0.48958333333333331</v>
      </c>
      <c r="L24" s="69">
        <v>17</v>
      </c>
      <c r="M24" s="65" t="s">
        <v>73</v>
      </c>
      <c r="N24" s="62" t="s">
        <v>49</v>
      </c>
      <c r="O24" s="69">
        <v>3</v>
      </c>
      <c r="P24" s="69">
        <v>0</v>
      </c>
      <c r="Q24" s="63" t="s">
        <v>71</v>
      </c>
    </row>
    <row r="25" spans="1:17" ht="19.5" customHeight="1">
      <c r="A25" s="68">
        <v>0.48958333333333331</v>
      </c>
      <c r="B25" s="68">
        <v>0.52083333333333337</v>
      </c>
      <c r="C25" s="69">
        <v>6</v>
      </c>
      <c r="D25" s="59" t="s">
        <v>65</v>
      </c>
      <c r="E25" s="56" t="s">
        <v>60</v>
      </c>
      <c r="F25" s="69">
        <v>1</v>
      </c>
      <c r="G25" s="69">
        <v>2</v>
      </c>
      <c r="H25" s="57" t="s">
        <v>52</v>
      </c>
      <c r="I25" s="87"/>
      <c r="J25" s="68">
        <v>0.48958333333333331</v>
      </c>
      <c r="K25" s="68">
        <v>0.52083333333333337</v>
      </c>
      <c r="L25" s="69">
        <v>18</v>
      </c>
      <c r="M25" s="65" t="s">
        <v>75</v>
      </c>
      <c r="N25" s="62" t="s">
        <v>69</v>
      </c>
      <c r="O25" s="69">
        <v>0</v>
      </c>
      <c r="P25" s="69">
        <v>3</v>
      </c>
      <c r="Q25" s="63" t="s">
        <v>72</v>
      </c>
    </row>
    <row r="26" spans="1:17" ht="19.5" customHeight="1">
      <c r="A26" s="68">
        <v>0.52083333333333337</v>
      </c>
      <c r="B26" s="68">
        <v>0.55208333333333337</v>
      </c>
      <c r="C26" s="69">
        <v>7</v>
      </c>
      <c r="D26" s="59" t="s">
        <v>65</v>
      </c>
      <c r="E26" s="56" t="s">
        <v>64</v>
      </c>
      <c r="F26" s="69" t="s">
        <v>120</v>
      </c>
      <c r="G26" s="69" t="s">
        <v>120</v>
      </c>
      <c r="H26" s="57" t="s">
        <v>62</v>
      </c>
      <c r="I26" s="87"/>
      <c r="J26" s="68">
        <v>0.52083333333333337</v>
      </c>
      <c r="K26" s="68">
        <v>0.55208333333333337</v>
      </c>
      <c r="L26" s="69">
        <v>19</v>
      </c>
      <c r="M26" s="59" t="s">
        <v>65</v>
      </c>
      <c r="N26" s="56" t="s">
        <v>53</v>
      </c>
      <c r="O26" s="69">
        <v>1</v>
      </c>
      <c r="P26" s="69">
        <v>1</v>
      </c>
      <c r="Q26" s="57" t="s">
        <v>27</v>
      </c>
    </row>
    <row r="27" spans="1:17" ht="19.5" customHeight="1">
      <c r="A27" s="68">
        <v>0.55208333333333337</v>
      </c>
      <c r="B27" s="68">
        <v>0.58333333333333337</v>
      </c>
      <c r="C27" s="69">
        <v>8</v>
      </c>
      <c r="D27" s="59" t="s">
        <v>66</v>
      </c>
      <c r="E27" s="56" t="s">
        <v>60</v>
      </c>
      <c r="F27" s="69">
        <v>1</v>
      </c>
      <c r="G27" s="69">
        <v>1</v>
      </c>
      <c r="H27" s="57" t="s">
        <v>27</v>
      </c>
      <c r="I27" s="87"/>
      <c r="J27" s="68">
        <v>0.55208333333333337</v>
      </c>
      <c r="K27" s="68">
        <v>0.58333333333333337</v>
      </c>
      <c r="L27" s="69">
        <v>20</v>
      </c>
      <c r="M27" s="65" t="s">
        <v>75</v>
      </c>
      <c r="N27" s="62" t="s">
        <v>74</v>
      </c>
      <c r="O27" s="69">
        <v>3</v>
      </c>
      <c r="P27" s="69">
        <v>0</v>
      </c>
      <c r="Q27" s="63" t="s">
        <v>71</v>
      </c>
    </row>
    <row r="28" spans="1:17" ht="19.5" customHeight="1">
      <c r="A28" s="68">
        <v>0.58333333333333337</v>
      </c>
      <c r="B28" s="68">
        <v>0.61458333333333337</v>
      </c>
      <c r="C28" s="69">
        <v>9</v>
      </c>
      <c r="D28" s="59" t="s">
        <v>66</v>
      </c>
      <c r="E28" s="56" t="s">
        <v>52</v>
      </c>
      <c r="F28" s="69">
        <v>2</v>
      </c>
      <c r="G28" s="69">
        <v>1</v>
      </c>
      <c r="H28" s="57" t="s">
        <v>62</v>
      </c>
      <c r="I28" s="87"/>
      <c r="J28" s="68">
        <v>0.58333333333333337</v>
      </c>
      <c r="K28" s="68">
        <v>0.61458333333333337</v>
      </c>
      <c r="L28" s="69">
        <v>21</v>
      </c>
      <c r="M28" s="65" t="s">
        <v>76</v>
      </c>
      <c r="N28" s="62" t="s">
        <v>69</v>
      </c>
      <c r="O28" s="69">
        <v>0</v>
      </c>
      <c r="P28" s="69">
        <v>2</v>
      </c>
      <c r="Q28" s="63" t="s">
        <v>71</v>
      </c>
    </row>
    <row r="29" spans="1:17" ht="19.5" customHeight="1">
      <c r="A29" s="68">
        <v>0.61458333333333337</v>
      </c>
      <c r="B29" s="68">
        <v>0.64583333333333337</v>
      </c>
      <c r="C29" s="69">
        <v>10</v>
      </c>
      <c r="D29" s="59" t="s">
        <v>66</v>
      </c>
      <c r="E29" s="56" t="s">
        <v>53</v>
      </c>
      <c r="F29" s="69" t="s">
        <v>120</v>
      </c>
      <c r="G29" s="69" t="s">
        <v>120</v>
      </c>
      <c r="H29" s="57" t="s">
        <v>64</v>
      </c>
      <c r="I29" s="87"/>
      <c r="J29" s="68">
        <v>0.61458333333333337</v>
      </c>
      <c r="K29" s="68">
        <v>0.64583333333333337</v>
      </c>
      <c r="L29" s="69">
        <v>22</v>
      </c>
      <c r="M29" s="65" t="s">
        <v>76</v>
      </c>
      <c r="N29" s="62" t="s">
        <v>72</v>
      </c>
      <c r="O29" s="69">
        <v>0</v>
      </c>
      <c r="P29" s="69">
        <v>2</v>
      </c>
      <c r="Q29" s="63" t="s">
        <v>49</v>
      </c>
    </row>
    <row r="30" spans="1:17" ht="19.5" customHeight="1">
      <c r="A30" s="68">
        <v>0.64583333333333337</v>
      </c>
      <c r="B30" s="68">
        <v>0.67708333333333337</v>
      </c>
      <c r="C30" s="69">
        <v>11</v>
      </c>
      <c r="D30" s="59" t="s">
        <v>67</v>
      </c>
      <c r="E30" s="56" t="s">
        <v>60</v>
      </c>
      <c r="F30" s="69">
        <v>2</v>
      </c>
      <c r="G30" s="69">
        <v>0</v>
      </c>
      <c r="H30" s="57" t="s">
        <v>62</v>
      </c>
      <c r="I30" s="87"/>
      <c r="J30" s="68">
        <v>0.64583333333333337</v>
      </c>
      <c r="K30" s="68">
        <v>0.67708333333333337</v>
      </c>
      <c r="L30" s="69">
        <v>23</v>
      </c>
      <c r="M30" s="65" t="s">
        <v>77</v>
      </c>
      <c r="N30" s="62" t="s">
        <v>69</v>
      </c>
      <c r="O30" s="69">
        <v>0</v>
      </c>
      <c r="P30" s="69">
        <v>3</v>
      </c>
      <c r="Q30" s="63" t="s">
        <v>49</v>
      </c>
    </row>
    <row r="31" spans="1:17" ht="19.5" customHeight="1">
      <c r="A31" s="68">
        <v>0.67708333333333337</v>
      </c>
      <c r="B31" s="68">
        <v>0.70833333333333337</v>
      </c>
      <c r="C31" s="69">
        <v>12</v>
      </c>
      <c r="D31" s="59" t="s">
        <v>67</v>
      </c>
      <c r="E31" s="56" t="s">
        <v>27</v>
      </c>
      <c r="F31" s="69">
        <v>0</v>
      </c>
      <c r="G31" s="69">
        <v>2</v>
      </c>
      <c r="H31" s="57" t="s">
        <v>64</v>
      </c>
      <c r="I31" s="87"/>
      <c r="J31" s="68">
        <v>0.67708333333333337</v>
      </c>
      <c r="K31" s="68">
        <v>0.70833333333333337</v>
      </c>
      <c r="L31" s="69">
        <v>24</v>
      </c>
      <c r="M31" s="65" t="s">
        <v>77</v>
      </c>
      <c r="N31" s="62" t="s">
        <v>72</v>
      </c>
      <c r="O31" s="69">
        <v>0</v>
      </c>
      <c r="P31" s="69">
        <v>1</v>
      </c>
      <c r="Q31" s="63" t="s">
        <v>74</v>
      </c>
    </row>
    <row r="32" spans="1:17" ht="19.5" customHeight="1">
      <c r="A32" s="235" t="s">
        <v>121</v>
      </c>
      <c r="B32" s="215"/>
      <c r="C32" s="215"/>
      <c r="D32" s="215"/>
      <c r="E32" s="215"/>
      <c r="F32" s="215"/>
      <c r="G32" s="215"/>
      <c r="H32" s="211"/>
      <c r="I32" s="87"/>
      <c r="J32" s="235" t="s">
        <v>122</v>
      </c>
      <c r="K32" s="215"/>
      <c r="L32" s="215"/>
      <c r="M32" s="215"/>
      <c r="N32" s="215"/>
      <c r="O32" s="215"/>
      <c r="P32" s="215"/>
      <c r="Q32" s="211"/>
    </row>
    <row r="33" spans="1:17" ht="19.5" customHeight="1">
      <c r="A33" s="67" t="s">
        <v>85</v>
      </c>
      <c r="B33" s="67" t="s">
        <v>86</v>
      </c>
      <c r="C33" s="37" t="s">
        <v>18</v>
      </c>
      <c r="D33" s="67" t="s">
        <v>87</v>
      </c>
      <c r="E33" s="67" t="s">
        <v>22</v>
      </c>
      <c r="F33" s="237" t="s">
        <v>88</v>
      </c>
      <c r="G33" s="211"/>
      <c r="H33" s="67" t="s">
        <v>22</v>
      </c>
      <c r="I33" s="87"/>
      <c r="J33" s="67" t="s">
        <v>85</v>
      </c>
      <c r="K33" s="67" t="s">
        <v>86</v>
      </c>
      <c r="L33" s="37" t="s">
        <v>18</v>
      </c>
      <c r="M33" s="67" t="s">
        <v>87</v>
      </c>
      <c r="N33" s="67" t="s">
        <v>22</v>
      </c>
      <c r="O33" s="237" t="s">
        <v>88</v>
      </c>
      <c r="P33" s="211"/>
      <c r="Q33" s="67" t="s">
        <v>22</v>
      </c>
    </row>
    <row r="34" spans="1:17" ht="19.5" customHeight="1">
      <c r="A34" s="68">
        <v>0.33333333333333331</v>
      </c>
      <c r="B34" s="68">
        <v>0.36458333333333331</v>
      </c>
      <c r="C34" s="237" t="s">
        <v>123</v>
      </c>
      <c r="D34" s="215"/>
      <c r="E34" s="215"/>
      <c r="F34" s="215"/>
      <c r="G34" s="215"/>
      <c r="H34" s="211"/>
      <c r="I34" s="87"/>
      <c r="J34" s="68">
        <v>0.33333333333333331</v>
      </c>
      <c r="K34" s="68">
        <v>0.36458333333333331</v>
      </c>
      <c r="L34" s="237" t="s">
        <v>123</v>
      </c>
      <c r="M34" s="215"/>
      <c r="N34" s="215"/>
      <c r="O34" s="215"/>
      <c r="P34" s="215"/>
      <c r="Q34" s="211"/>
    </row>
    <row r="35" spans="1:17" ht="19.5" customHeight="1">
      <c r="A35" s="68">
        <v>0.36458333333333331</v>
      </c>
      <c r="B35" s="68">
        <v>0.41666666666666669</v>
      </c>
      <c r="C35" s="237" t="s">
        <v>124</v>
      </c>
      <c r="D35" s="215"/>
      <c r="E35" s="215"/>
      <c r="F35" s="215"/>
      <c r="G35" s="215"/>
      <c r="H35" s="211"/>
      <c r="I35" s="87"/>
      <c r="J35" s="68">
        <v>0.36458333333333331</v>
      </c>
      <c r="K35" s="68">
        <v>0.41666666666666669</v>
      </c>
      <c r="L35" s="237" t="s">
        <v>124</v>
      </c>
      <c r="M35" s="215"/>
      <c r="N35" s="215"/>
      <c r="O35" s="215"/>
      <c r="P35" s="215"/>
      <c r="Q35" s="211"/>
    </row>
    <row r="36" spans="1:17" ht="19.5" customHeight="1">
      <c r="A36" s="68">
        <v>0.41666666666666669</v>
      </c>
      <c r="B36" s="68">
        <v>0.45833333333333331</v>
      </c>
      <c r="C36" s="237" t="s">
        <v>125</v>
      </c>
      <c r="D36" s="215"/>
      <c r="E36" s="215"/>
      <c r="F36" s="215"/>
      <c r="G36" s="215"/>
      <c r="H36" s="211"/>
      <c r="I36" s="87"/>
      <c r="J36" s="68">
        <v>0.41666666666666669</v>
      </c>
      <c r="K36" s="68">
        <v>0.45833333333333331</v>
      </c>
      <c r="L36" s="237" t="s">
        <v>125</v>
      </c>
      <c r="M36" s="215"/>
      <c r="N36" s="215"/>
      <c r="O36" s="215"/>
      <c r="P36" s="215"/>
      <c r="Q36" s="211"/>
    </row>
    <row r="37" spans="1:17" ht="19.5" customHeight="1">
      <c r="A37" s="68">
        <v>0.45833333333333331</v>
      </c>
      <c r="B37" s="68">
        <v>0.48958333333333331</v>
      </c>
      <c r="C37" s="69">
        <v>25</v>
      </c>
      <c r="D37" s="59" t="s">
        <v>67</v>
      </c>
      <c r="E37" s="56" t="s">
        <v>52</v>
      </c>
      <c r="F37" s="69">
        <v>3</v>
      </c>
      <c r="G37" s="69">
        <v>0</v>
      </c>
      <c r="H37" s="57" t="s">
        <v>53</v>
      </c>
      <c r="I37" s="87"/>
      <c r="J37" s="68">
        <v>0.45833333333333331</v>
      </c>
      <c r="K37" s="68">
        <v>0.48958333333333331</v>
      </c>
      <c r="L37" s="88">
        <v>33</v>
      </c>
      <c r="M37" s="65" t="s">
        <v>70</v>
      </c>
      <c r="N37" s="62" t="s">
        <v>49</v>
      </c>
      <c r="O37" s="69">
        <v>0</v>
      </c>
      <c r="P37" s="69">
        <v>3</v>
      </c>
      <c r="Q37" s="63" t="s">
        <v>74</v>
      </c>
    </row>
    <row r="38" spans="1:17" ht="19.5" customHeight="1">
      <c r="A38" s="68">
        <v>0.48958333333333331</v>
      </c>
      <c r="B38" s="68">
        <v>0.52083333333333337</v>
      </c>
      <c r="C38" s="69">
        <v>26</v>
      </c>
      <c r="D38" s="59" t="s">
        <v>61</v>
      </c>
      <c r="E38" s="56" t="s">
        <v>60</v>
      </c>
      <c r="F38" s="69">
        <v>3</v>
      </c>
      <c r="G38" s="69">
        <v>0</v>
      </c>
      <c r="H38" s="57" t="s">
        <v>64</v>
      </c>
      <c r="I38" s="87"/>
      <c r="J38" s="68">
        <v>0.48958333333333331</v>
      </c>
      <c r="K38" s="68">
        <v>0.52083333333333337</v>
      </c>
      <c r="L38" s="88">
        <v>34</v>
      </c>
      <c r="M38" s="65" t="s">
        <v>70</v>
      </c>
      <c r="N38" s="62" t="s">
        <v>71</v>
      </c>
      <c r="O38" s="69">
        <v>0</v>
      </c>
      <c r="P38" s="69">
        <v>3</v>
      </c>
      <c r="Q38" s="63" t="s">
        <v>72</v>
      </c>
    </row>
    <row r="39" spans="1:17" ht="19.5" customHeight="1">
      <c r="A39" s="68">
        <v>0.52083333333333337</v>
      </c>
      <c r="B39" s="68">
        <v>0.55208333333333337</v>
      </c>
      <c r="C39" s="69">
        <v>27</v>
      </c>
      <c r="D39" s="59" t="s">
        <v>61</v>
      </c>
      <c r="E39" s="56" t="s">
        <v>27</v>
      </c>
      <c r="F39" s="69">
        <v>0</v>
      </c>
      <c r="G39" s="69">
        <v>3</v>
      </c>
      <c r="H39" s="57" t="s">
        <v>52</v>
      </c>
      <c r="I39" s="87"/>
      <c r="J39" s="68">
        <v>0.52083333333333337</v>
      </c>
      <c r="K39" s="68">
        <v>0.55208333333333337</v>
      </c>
      <c r="L39" s="88">
        <v>35</v>
      </c>
      <c r="M39" s="59" t="s">
        <v>61</v>
      </c>
      <c r="N39" s="56" t="s">
        <v>62</v>
      </c>
      <c r="O39" s="69">
        <v>2</v>
      </c>
      <c r="P39" s="69">
        <v>1</v>
      </c>
      <c r="Q39" s="57" t="s">
        <v>53</v>
      </c>
    </row>
    <row r="40" spans="1:17" ht="19.5" customHeight="1">
      <c r="A40" s="68">
        <v>0.55208333333333337</v>
      </c>
      <c r="B40" s="68">
        <v>0.58333333333333337</v>
      </c>
      <c r="C40" s="69">
        <v>28</v>
      </c>
      <c r="D40" s="59" t="s">
        <v>63</v>
      </c>
      <c r="E40" s="56" t="s">
        <v>60</v>
      </c>
      <c r="F40" s="69">
        <v>3</v>
      </c>
      <c r="G40" s="69">
        <v>0</v>
      </c>
      <c r="H40" s="57" t="s">
        <v>53</v>
      </c>
      <c r="I40" s="87"/>
      <c r="J40" s="68">
        <v>0.55208333333333337</v>
      </c>
      <c r="K40" s="68">
        <v>0.58333333333333337</v>
      </c>
      <c r="L40" s="88">
        <v>36</v>
      </c>
      <c r="M40" s="65" t="s">
        <v>73</v>
      </c>
      <c r="N40" s="62" t="s">
        <v>69</v>
      </c>
      <c r="O40" s="69">
        <v>1</v>
      </c>
      <c r="P40" s="69">
        <v>2</v>
      </c>
      <c r="Q40" s="63" t="s">
        <v>74</v>
      </c>
    </row>
    <row r="41" spans="1:17" ht="19.5" customHeight="1">
      <c r="A41" s="68">
        <v>0.58333333333333337</v>
      </c>
      <c r="B41" s="68">
        <v>0.61458333333333337</v>
      </c>
      <c r="C41" s="69">
        <v>29</v>
      </c>
      <c r="D41" s="59" t="s">
        <v>63</v>
      </c>
      <c r="E41" s="56" t="s">
        <v>64</v>
      </c>
      <c r="F41" s="69">
        <v>1</v>
      </c>
      <c r="G41" s="69">
        <v>2</v>
      </c>
      <c r="H41" s="57" t="s">
        <v>52</v>
      </c>
      <c r="I41" s="87"/>
      <c r="J41" s="68">
        <v>0.58333333333333337</v>
      </c>
      <c r="K41" s="68">
        <v>0.61458333333333337</v>
      </c>
      <c r="L41" s="88">
        <v>37</v>
      </c>
      <c r="M41" s="65" t="s">
        <v>73</v>
      </c>
      <c r="N41" s="62" t="s">
        <v>49</v>
      </c>
      <c r="O41" s="69">
        <v>1</v>
      </c>
      <c r="P41" s="69">
        <v>2</v>
      </c>
      <c r="Q41" s="63" t="s">
        <v>71</v>
      </c>
    </row>
    <row r="42" spans="1:17" ht="19.5" customHeight="1">
      <c r="A42" s="68">
        <v>0.61458333333333337</v>
      </c>
      <c r="B42" s="68">
        <v>0.64583333333333337</v>
      </c>
      <c r="C42" s="69">
        <v>30</v>
      </c>
      <c r="D42" s="59" t="s">
        <v>63</v>
      </c>
      <c r="E42" s="56" t="s">
        <v>62</v>
      </c>
      <c r="F42" s="69">
        <v>3</v>
      </c>
      <c r="G42" s="69">
        <v>0</v>
      </c>
      <c r="H42" s="57" t="s">
        <v>27</v>
      </c>
      <c r="I42" s="87"/>
      <c r="J42" s="68">
        <v>0.61458333333333337</v>
      </c>
      <c r="K42" s="68">
        <v>0.64583333333333337</v>
      </c>
      <c r="L42" s="88">
        <v>38</v>
      </c>
      <c r="M42" s="65" t="s">
        <v>75</v>
      </c>
      <c r="N42" s="62" t="s">
        <v>69</v>
      </c>
      <c r="O42" s="69">
        <v>0</v>
      </c>
      <c r="P42" s="69">
        <v>3</v>
      </c>
      <c r="Q42" s="63" t="s">
        <v>72</v>
      </c>
    </row>
    <row r="43" spans="1:17" ht="19.5" customHeight="1">
      <c r="A43" s="68">
        <v>0.64583333333333337</v>
      </c>
      <c r="B43" s="68">
        <v>0.67708333333333337</v>
      </c>
      <c r="C43" s="69">
        <v>31</v>
      </c>
      <c r="D43" s="59" t="s">
        <v>65</v>
      </c>
      <c r="E43" s="56" t="s">
        <v>60</v>
      </c>
      <c r="F43" s="69">
        <v>0</v>
      </c>
      <c r="G43" s="69">
        <v>3</v>
      </c>
      <c r="H43" s="57" t="s">
        <v>52</v>
      </c>
      <c r="I43" s="87"/>
      <c r="J43" s="68">
        <v>0.64583333333333337</v>
      </c>
      <c r="K43" s="68">
        <v>0.67708333333333337</v>
      </c>
      <c r="L43" s="88">
        <v>39</v>
      </c>
      <c r="M43" s="65" t="s">
        <v>75</v>
      </c>
      <c r="N43" s="62" t="s">
        <v>74</v>
      </c>
      <c r="O43" s="69">
        <v>3</v>
      </c>
      <c r="P43" s="69">
        <v>0</v>
      </c>
      <c r="Q43" s="63" t="s">
        <v>71</v>
      </c>
    </row>
    <row r="44" spans="1:17" ht="19.5" customHeight="1">
      <c r="A44" s="68">
        <v>0.67708333333333337</v>
      </c>
      <c r="B44" s="68">
        <v>0.70833333333333337</v>
      </c>
      <c r="C44" s="69">
        <v>32</v>
      </c>
      <c r="D44" s="59" t="s">
        <v>65</v>
      </c>
      <c r="E44" s="56" t="s">
        <v>53</v>
      </c>
      <c r="F44" s="69">
        <v>1</v>
      </c>
      <c r="G44" s="69">
        <v>1</v>
      </c>
      <c r="H44" s="57" t="s">
        <v>27</v>
      </c>
      <c r="I44" s="87"/>
      <c r="J44" s="68">
        <v>0.67708333333333337</v>
      </c>
      <c r="K44" s="68">
        <v>0.70833333333333337</v>
      </c>
      <c r="L44" s="88">
        <v>40</v>
      </c>
      <c r="M44" s="65" t="s">
        <v>76</v>
      </c>
      <c r="N44" s="62" t="s">
        <v>72</v>
      </c>
      <c r="O44" s="69">
        <v>3</v>
      </c>
      <c r="P44" s="69">
        <v>0</v>
      </c>
      <c r="Q44" s="63" t="s">
        <v>49</v>
      </c>
    </row>
    <row r="45" spans="1:17" ht="19.5" customHeight="1">
      <c r="A45" s="235" t="s">
        <v>126</v>
      </c>
      <c r="B45" s="215"/>
      <c r="C45" s="215"/>
      <c r="D45" s="215"/>
      <c r="E45" s="215"/>
      <c r="F45" s="215"/>
      <c r="G45" s="215"/>
      <c r="H45" s="211"/>
      <c r="I45" s="87"/>
      <c r="J45" s="235" t="s">
        <v>126</v>
      </c>
      <c r="K45" s="215"/>
      <c r="L45" s="215"/>
      <c r="M45" s="215"/>
      <c r="N45" s="215"/>
      <c r="O45" s="215"/>
      <c r="P45" s="215"/>
      <c r="Q45" s="211"/>
    </row>
    <row r="46" spans="1:17" ht="19.5" customHeight="1">
      <c r="A46" s="67" t="s">
        <v>85</v>
      </c>
      <c r="B46" s="67" t="s">
        <v>86</v>
      </c>
      <c r="C46" s="37" t="s">
        <v>18</v>
      </c>
      <c r="D46" s="67" t="s">
        <v>87</v>
      </c>
      <c r="E46" s="67" t="s">
        <v>22</v>
      </c>
      <c r="F46" s="237" t="s">
        <v>88</v>
      </c>
      <c r="G46" s="211"/>
      <c r="H46" s="67" t="s">
        <v>22</v>
      </c>
      <c r="I46" s="87"/>
      <c r="J46" s="67" t="s">
        <v>85</v>
      </c>
      <c r="K46" s="67" t="s">
        <v>86</v>
      </c>
      <c r="L46" s="37" t="s">
        <v>18</v>
      </c>
      <c r="M46" s="67" t="s">
        <v>87</v>
      </c>
      <c r="N46" s="67" t="s">
        <v>22</v>
      </c>
      <c r="O46" s="237" t="s">
        <v>88</v>
      </c>
      <c r="P46" s="211"/>
      <c r="Q46" s="67" t="s">
        <v>22</v>
      </c>
    </row>
    <row r="47" spans="1:17" ht="19.5" customHeight="1">
      <c r="A47" s="68">
        <v>0.33333333333333331</v>
      </c>
      <c r="B47" s="68">
        <v>0.36458333333333331</v>
      </c>
      <c r="C47" s="69">
        <v>41</v>
      </c>
      <c r="D47" s="59" t="s">
        <v>65</v>
      </c>
      <c r="E47" s="56" t="s">
        <v>64</v>
      </c>
      <c r="F47" s="69">
        <v>0</v>
      </c>
      <c r="G47" s="69">
        <v>3</v>
      </c>
      <c r="H47" s="57" t="s">
        <v>62</v>
      </c>
      <c r="I47" s="87"/>
      <c r="J47" s="68">
        <v>0.33333333333333331</v>
      </c>
      <c r="K47" s="68">
        <v>0.36458333333333331</v>
      </c>
      <c r="L47" s="88">
        <v>46</v>
      </c>
      <c r="M47" s="65" t="s">
        <v>76</v>
      </c>
      <c r="N47" s="62" t="s">
        <v>69</v>
      </c>
      <c r="O47" s="69">
        <v>1</v>
      </c>
      <c r="P47" s="69">
        <v>1</v>
      </c>
      <c r="Q47" s="63" t="s">
        <v>71</v>
      </c>
    </row>
    <row r="48" spans="1:17" ht="19.5" customHeight="1">
      <c r="A48" s="68">
        <v>0.36458333333333331</v>
      </c>
      <c r="B48" s="68">
        <v>0.39583333333333331</v>
      </c>
      <c r="C48" s="69">
        <v>42</v>
      </c>
      <c r="D48" s="59" t="s">
        <v>66</v>
      </c>
      <c r="E48" s="56" t="s">
        <v>52</v>
      </c>
      <c r="F48" s="69">
        <v>2</v>
      </c>
      <c r="G48" s="69">
        <v>0</v>
      </c>
      <c r="H48" s="57" t="s">
        <v>62</v>
      </c>
      <c r="I48" s="87"/>
      <c r="J48" s="68">
        <v>0.36458333333333331</v>
      </c>
      <c r="K48" s="68">
        <v>0.39583333333333331</v>
      </c>
      <c r="L48" s="69">
        <v>47</v>
      </c>
      <c r="M48" s="59" t="s">
        <v>66</v>
      </c>
      <c r="N48" s="56" t="s">
        <v>60</v>
      </c>
      <c r="O48" s="69">
        <v>2</v>
      </c>
      <c r="P48" s="69">
        <v>0</v>
      </c>
      <c r="Q48" s="57" t="s">
        <v>27</v>
      </c>
    </row>
    <row r="49" spans="1:17" ht="19.5" customHeight="1">
      <c r="A49" s="68">
        <v>0.39583333333333331</v>
      </c>
      <c r="B49" s="68">
        <v>0.42708333333333331</v>
      </c>
      <c r="C49" s="69">
        <v>43</v>
      </c>
      <c r="D49" s="59" t="s">
        <v>66</v>
      </c>
      <c r="E49" s="56" t="s">
        <v>53</v>
      </c>
      <c r="F49" s="69">
        <v>2</v>
      </c>
      <c r="G49" s="69">
        <v>0</v>
      </c>
      <c r="H49" s="57" t="s">
        <v>64</v>
      </c>
      <c r="I49" s="87"/>
      <c r="J49" s="68">
        <v>0.39583333333333331</v>
      </c>
      <c r="K49" s="68">
        <v>0.42708333333333331</v>
      </c>
      <c r="L49" s="88">
        <v>48</v>
      </c>
      <c r="M49" s="65" t="s">
        <v>77</v>
      </c>
      <c r="N49" s="62" t="s">
        <v>69</v>
      </c>
      <c r="O49" s="69">
        <v>0</v>
      </c>
      <c r="P49" s="69">
        <v>3</v>
      </c>
      <c r="Q49" s="63" t="s">
        <v>49</v>
      </c>
    </row>
    <row r="50" spans="1:17" ht="19.5" customHeight="1">
      <c r="A50" s="68">
        <v>0.42708333333333331</v>
      </c>
      <c r="B50" s="68">
        <v>0.45833333333333331</v>
      </c>
      <c r="C50" s="69">
        <v>44</v>
      </c>
      <c r="D50" s="59" t="s">
        <v>67</v>
      </c>
      <c r="E50" s="56" t="s">
        <v>52</v>
      </c>
      <c r="F50" s="69">
        <v>3</v>
      </c>
      <c r="G50" s="69">
        <v>0</v>
      </c>
      <c r="H50" s="57" t="s">
        <v>53</v>
      </c>
      <c r="I50" s="87"/>
      <c r="J50" s="68">
        <v>0.42708333333333331</v>
      </c>
      <c r="K50" s="68">
        <v>0.45833333333333331</v>
      </c>
      <c r="L50" s="69">
        <v>49</v>
      </c>
      <c r="M50" s="59" t="s">
        <v>67</v>
      </c>
      <c r="N50" s="56" t="s">
        <v>60</v>
      </c>
      <c r="O50" s="69">
        <v>0</v>
      </c>
      <c r="P50" s="69">
        <v>1</v>
      </c>
      <c r="Q50" s="57" t="s">
        <v>62</v>
      </c>
    </row>
    <row r="51" spans="1:17" ht="19.5" customHeight="1">
      <c r="A51" s="68">
        <v>0.45833333333333331</v>
      </c>
      <c r="B51" s="68">
        <v>0.48958333333333331</v>
      </c>
      <c r="C51" s="69">
        <v>45</v>
      </c>
      <c r="D51" s="59" t="s">
        <v>67</v>
      </c>
      <c r="E51" s="56" t="s">
        <v>27</v>
      </c>
      <c r="F51" s="69" t="s">
        <v>120</v>
      </c>
      <c r="G51" s="69" t="s">
        <v>120</v>
      </c>
      <c r="H51" s="57" t="s">
        <v>64</v>
      </c>
      <c r="I51" s="87"/>
      <c r="J51" s="68">
        <v>0.45833333333333331</v>
      </c>
      <c r="K51" s="68">
        <v>0.48958333333333331</v>
      </c>
      <c r="L51" s="88">
        <v>50</v>
      </c>
      <c r="M51" s="65" t="s">
        <v>77</v>
      </c>
      <c r="N51" s="62" t="s">
        <v>72</v>
      </c>
      <c r="O51" s="69">
        <v>0</v>
      </c>
      <c r="P51" s="69">
        <v>1</v>
      </c>
      <c r="Q51" s="63" t="s">
        <v>74</v>
      </c>
    </row>
    <row r="52" spans="1:17" ht="19.5" customHeight="1">
      <c r="A52" s="232">
        <v>0.48958333333333331</v>
      </c>
      <c r="B52" s="211"/>
      <c r="C52" s="231" t="s">
        <v>127</v>
      </c>
      <c r="D52" s="215"/>
      <c r="E52" s="215"/>
      <c r="F52" s="215"/>
      <c r="G52" s="215"/>
      <c r="H52" s="215"/>
      <c r="I52" s="215"/>
      <c r="J52" s="215"/>
      <c r="K52" s="215"/>
      <c r="L52" s="215"/>
      <c r="M52" s="215"/>
      <c r="N52" s="215"/>
      <c r="O52" s="215"/>
      <c r="P52" s="215"/>
      <c r="Q52" s="211"/>
    </row>
    <row r="53" spans="1:17" ht="98.25" customHeight="1">
      <c r="A53" s="231"/>
      <c r="B53" s="215"/>
      <c r="C53" s="215"/>
      <c r="D53" s="215"/>
      <c r="E53" s="215"/>
      <c r="F53" s="215"/>
      <c r="G53" s="215"/>
      <c r="H53" s="215"/>
      <c r="I53" s="215"/>
      <c r="J53" s="215"/>
      <c r="K53" s="215"/>
      <c r="L53" s="215"/>
      <c r="M53" s="215"/>
      <c r="N53" s="215"/>
      <c r="O53" s="215"/>
      <c r="P53" s="215"/>
      <c r="Q53" s="211"/>
    </row>
  </sheetData>
  <sheetProtection algorithmName="SHA-512" hashValue="WcuLNA7bBjLUbj/Om5iC1kd9UFu2E5QHoG/6n3m2gwVAP9HrSM9uqnGSZ8uRGgCVGPhJdhvOCVd6Im9wfGGzwA==" saltValue="KFgVyAR3SlWte6fgEGXcYw==" spinCount="100000" sheet="1" objects="1" scenarios="1"/>
  <mergeCells count="50">
    <mergeCell ref="A53:Q53"/>
    <mergeCell ref="A32:H32"/>
    <mergeCell ref="J32:Q32"/>
    <mergeCell ref="F33:G33"/>
    <mergeCell ref="O33:P33"/>
    <mergeCell ref="C34:H34"/>
    <mergeCell ref="L34:Q34"/>
    <mergeCell ref="L35:Q35"/>
    <mergeCell ref="L36:Q36"/>
    <mergeCell ref="A52:B52"/>
    <mergeCell ref="C35:H35"/>
    <mergeCell ref="C36:H36"/>
    <mergeCell ref="A45:H45"/>
    <mergeCell ref="J45:Q45"/>
    <mergeCell ref="F46:G46"/>
    <mergeCell ref="O46:P46"/>
    <mergeCell ref="C52:Q52"/>
    <mergeCell ref="F19:G19"/>
    <mergeCell ref="O19:P19"/>
    <mergeCell ref="C10:Q10"/>
    <mergeCell ref="C11:Q11"/>
    <mergeCell ref="C12:Q12"/>
    <mergeCell ref="C13:Q13"/>
    <mergeCell ref="C14:Q14"/>
    <mergeCell ref="C15:Q15"/>
    <mergeCell ref="A16:Q16"/>
    <mergeCell ref="A10:B10"/>
    <mergeCell ref="A11:B11"/>
    <mergeCell ref="A12:B12"/>
    <mergeCell ref="A13:B13"/>
    <mergeCell ref="A14:B14"/>
    <mergeCell ref="A15:B15"/>
    <mergeCell ref="A8:B8"/>
    <mergeCell ref="C8:Q8"/>
    <mergeCell ref="C9:Q9"/>
    <mergeCell ref="C17:Q17"/>
    <mergeCell ref="A18:H18"/>
    <mergeCell ref="J18:Q18"/>
    <mergeCell ref="A9:B9"/>
    <mergeCell ref="A5:B5"/>
    <mergeCell ref="C5:Q5"/>
    <mergeCell ref="A6:B6"/>
    <mergeCell ref="C6:Q6"/>
    <mergeCell ref="A7:B7"/>
    <mergeCell ref="C7:Q7"/>
    <mergeCell ref="A1:Q1"/>
    <mergeCell ref="A2:Q2"/>
    <mergeCell ref="A3:Q3"/>
    <mergeCell ref="A4:B4"/>
    <mergeCell ref="C4:Q4"/>
  </mergeCells>
  <pageMargins left="0.25" right="0.25" top="0.75" bottom="0.75" header="0" footer="0"/>
  <pageSetup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J34"/>
  <sheetViews>
    <sheetView workbookViewId="0">
      <selection activeCell="R23" sqref="R23"/>
    </sheetView>
  </sheetViews>
  <sheetFormatPr baseColWidth="10" defaultColWidth="14.42578125" defaultRowHeight="15" customHeight="1"/>
  <cols>
    <col min="1" max="12" width="2.5703125" customWidth="1"/>
    <col min="13" max="35" width="3.5703125" customWidth="1"/>
    <col min="36" max="36" width="6" customWidth="1"/>
  </cols>
  <sheetData>
    <row r="1" spans="1:36" ht="89.25" customHeight="1">
      <c r="A1" s="231"/>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1"/>
    </row>
    <row r="2" spans="1:36">
      <c r="A2" s="262" t="s">
        <v>128</v>
      </c>
      <c r="B2" s="202"/>
      <c r="C2" s="202"/>
      <c r="D2" s="202"/>
      <c r="E2" s="202"/>
      <c r="F2" s="202"/>
      <c r="G2" s="202"/>
      <c r="H2" s="202"/>
      <c r="I2" s="202"/>
      <c r="J2" s="202"/>
      <c r="K2" s="202"/>
      <c r="L2" s="203"/>
      <c r="M2" s="254" t="str">
        <f>A11</f>
        <v>SABANETA - ANTIOQUIA</v>
      </c>
      <c r="N2" s="203"/>
      <c r="O2" s="255" t="str">
        <f>A13</f>
        <v>HURACANES - VALLE DEL CAUCA</v>
      </c>
      <c r="P2" s="256"/>
      <c r="Q2" s="259" t="str">
        <f>A15</f>
        <v>SUPER PATIN - ANTIOQUIA</v>
      </c>
      <c r="R2" s="203"/>
      <c r="S2" s="260" t="str">
        <f>A17</f>
        <v>REAL HC - ANTIOQUIA</v>
      </c>
      <c r="T2" s="203"/>
      <c r="U2" s="261" t="str">
        <f>A19</f>
        <v>INTERNACIONAL - BOGOTA</v>
      </c>
      <c r="V2" s="203"/>
      <c r="W2" s="252" t="str">
        <f>A21</f>
        <v>HOCKEY DORADO - BOGOTA</v>
      </c>
      <c r="X2" s="203"/>
      <c r="Y2" s="253" t="str">
        <f>A23</f>
        <v>CORAZONISTA - BOGOTA</v>
      </c>
      <c r="Z2" s="203"/>
      <c r="AA2" s="241" t="s">
        <v>129</v>
      </c>
      <c r="AB2" s="203"/>
      <c r="AC2" s="242" t="s">
        <v>130</v>
      </c>
      <c r="AD2" s="242" t="s">
        <v>131</v>
      </c>
      <c r="AE2" s="242" t="s">
        <v>132</v>
      </c>
      <c r="AF2" s="242" t="s">
        <v>133</v>
      </c>
      <c r="AG2" s="242" t="s">
        <v>134</v>
      </c>
      <c r="AH2" s="242" t="s">
        <v>135</v>
      </c>
      <c r="AI2" s="242" t="s">
        <v>136</v>
      </c>
      <c r="AJ2" s="242" t="s">
        <v>137</v>
      </c>
    </row>
    <row r="3" spans="1:36">
      <c r="A3" s="204"/>
      <c r="B3" s="205"/>
      <c r="C3" s="205"/>
      <c r="D3" s="205"/>
      <c r="E3" s="205"/>
      <c r="F3" s="205"/>
      <c r="G3" s="205"/>
      <c r="H3" s="205"/>
      <c r="I3" s="205"/>
      <c r="J3" s="205"/>
      <c r="K3" s="205"/>
      <c r="L3" s="206"/>
      <c r="M3" s="204"/>
      <c r="N3" s="206"/>
      <c r="O3" s="204"/>
      <c r="P3" s="257"/>
      <c r="Q3" s="204"/>
      <c r="R3" s="206"/>
      <c r="S3" s="204"/>
      <c r="T3" s="206"/>
      <c r="U3" s="204"/>
      <c r="V3" s="206"/>
      <c r="W3" s="204"/>
      <c r="X3" s="206"/>
      <c r="Y3" s="204"/>
      <c r="Z3" s="206"/>
      <c r="AA3" s="205"/>
      <c r="AB3" s="206"/>
      <c r="AC3" s="213"/>
      <c r="AD3" s="213"/>
      <c r="AE3" s="213"/>
      <c r="AF3" s="213"/>
      <c r="AG3" s="213"/>
      <c r="AH3" s="213"/>
      <c r="AI3" s="213"/>
      <c r="AJ3" s="213"/>
    </row>
    <row r="4" spans="1:36">
      <c r="A4" s="204"/>
      <c r="B4" s="205"/>
      <c r="C4" s="205"/>
      <c r="D4" s="205"/>
      <c r="E4" s="205"/>
      <c r="F4" s="205"/>
      <c r="G4" s="205"/>
      <c r="H4" s="205"/>
      <c r="I4" s="205"/>
      <c r="J4" s="205"/>
      <c r="K4" s="205"/>
      <c r="L4" s="206"/>
      <c r="M4" s="204"/>
      <c r="N4" s="206"/>
      <c r="O4" s="204"/>
      <c r="P4" s="257"/>
      <c r="Q4" s="204"/>
      <c r="R4" s="206"/>
      <c r="S4" s="204"/>
      <c r="T4" s="206"/>
      <c r="U4" s="204"/>
      <c r="V4" s="206"/>
      <c r="W4" s="204"/>
      <c r="X4" s="206"/>
      <c r="Y4" s="204"/>
      <c r="Z4" s="206"/>
      <c r="AA4" s="205"/>
      <c r="AB4" s="206"/>
      <c r="AC4" s="213"/>
      <c r="AD4" s="213"/>
      <c r="AE4" s="213"/>
      <c r="AF4" s="213"/>
      <c r="AG4" s="213"/>
      <c r="AH4" s="213"/>
      <c r="AI4" s="213"/>
      <c r="AJ4" s="213"/>
    </row>
    <row r="5" spans="1:36">
      <c r="A5" s="204"/>
      <c r="B5" s="205"/>
      <c r="C5" s="205"/>
      <c r="D5" s="205"/>
      <c r="E5" s="205"/>
      <c r="F5" s="205"/>
      <c r="G5" s="205"/>
      <c r="H5" s="205"/>
      <c r="I5" s="205"/>
      <c r="J5" s="205"/>
      <c r="K5" s="205"/>
      <c r="L5" s="206"/>
      <c r="M5" s="204"/>
      <c r="N5" s="206"/>
      <c r="O5" s="204"/>
      <c r="P5" s="257"/>
      <c r="Q5" s="204"/>
      <c r="R5" s="206"/>
      <c r="S5" s="204"/>
      <c r="T5" s="206"/>
      <c r="U5" s="204"/>
      <c r="V5" s="206"/>
      <c r="W5" s="204"/>
      <c r="X5" s="206"/>
      <c r="Y5" s="204"/>
      <c r="Z5" s="206"/>
      <c r="AA5" s="205"/>
      <c r="AB5" s="206"/>
      <c r="AC5" s="213"/>
      <c r="AD5" s="213"/>
      <c r="AE5" s="213"/>
      <c r="AF5" s="213"/>
      <c r="AG5" s="213"/>
      <c r="AH5" s="213"/>
      <c r="AI5" s="213"/>
      <c r="AJ5" s="213"/>
    </row>
    <row r="6" spans="1:36">
      <c r="A6" s="204"/>
      <c r="B6" s="205"/>
      <c r="C6" s="205"/>
      <c r="D6" s="205"/>
      <c r="E6" s="205"/>
      <c r="F6" s="205"/>
      <c r="G6" s="205"/>
      <c r="H6" s="205"/>
      <c r="I6" s="205"/>
      <c r="J6" s="205"/>
      <c r="K6" s="205"/>
      <c r="L6" s="206"/>
      <c r="M6" s="204"/>
      <c r="N6" s="206"/>
      <c r="O6" s="204"/>
      <c r="P6" s="257"/>
      <c r="Q6" s="204"/>
      <c r="R6" s="206"/>
      <c r="S6" s="204"/>
      <c r="T6" s="206"/>
      <c r="U6" s="204"/>
      <c r="V6" s="206"/>
      <c r="W6" s="204"/>
      <c r="X6" s="206"/>
      <c r="Y6" s="204"/>
      <c r="Z6" s="206"/>
      <c r="AA6" s="205"/>
      <c r="AB6" s="206"/>
      <c r="AC6" s="213"/>
      <c r="AD6" s="213"/>
      <c r="AE6" s="213"/>
      <c r="AF6" s="213"/>
      <c r="AG6" s="213"/>
      <c r="AH6" s="213"/>
      <c r="AI6" s="213"/>
      <c r="AJ6" s="213"/>
    </row>
    <row r="7" spans="1:36">
      <c r="A7" s="204"/>
      <c r="B7" s="205"/>
      <c r="C7" s="205"/>
      <c r="D7" s="205"/>
      <c r="E7" s="205"/>
      <c r="F7" s="205"/>
      <c r="G7" s="205"/>
      <c r="H7" s="205"/>
      <c r="I7" s="205"/>
      <c r="J7" s="205"/>
      <c r="K7" s="205"/>
      <c r="L7" s="206"/>
      <c r="M7" s="204"/>
      <c r="N7" s="206"/>
      <c r="O7" s="204"/>
      <c r="P7" s="257"/>
      <c r="Q7" s="204"/>
      <c r="R7" s="206"/>
      <c r="S7" s="204"/>
      <c r="T7" s="206"/>
      <c r="U7" s="204"/>
      <c r="V7" s="206"/>
      <c r="W7" s="204"/>
      <c r="X7" s="206"/>
      <c r="Y7" s="204"/>
      <c r="Z7" s="206"/>
      <c r="AA7" s="205"/>
      <c r="AB7" s="206"/>
      <c r="AC7" s="213"/>
      <c r="AD7" s="213"/>
      <c r="AE7" s="213"/>
      <c r="AF7" s="213"/>
      <c r="AG7" s="213"/>
      <c r="AH7" s="213"/>
      <c r="AI7" s="213"/>
      <c r="AJ7" s="213"/>
    </row>
    <row r="8" spans="1:36">
      <c r="A8" s="204"/>
      <c r="B8" s="205"/>
      <c r="C8" s="205"/>
      <c r="D8" s="205"/>
      <c r="E8" s="205"/>
      <c r="F8" s="205"/>
      <c r="G8" s="205"/>
      <c r="H8" s="205"/>
      <c r="I8" s="205"/>
      <c r="J8" s="205"/>
      <c r="K8" s="205"/>
      <c r="L8" s="206"/>
      <c r="M8" s="204"/>
      <c r="N8" s="206"/>
      <c r="O8" s="204"/>
      <c r="P8" s="257"/>
      <c r="Q8" s="204"/>
      <c r="R8" s="206"/>
      <c r="S8" s="204"/>
      <c r="T8" s="206"/>
      <c r="U8" s="204"/>
      <c r="V8" s="206"/>
      <c r="W8" s="204"/>
      <c r="X8" s="206"/>
      <c r="Y8" s="204"/>
      <c r="Z8" s="206"/>
      <c r="AA8" s="205"/>
      <c r="AB8" s="206"/>
      <c r="AC8" s="213"/>
      <c r="AD8" s="213"/>
      <c r="AE8" s="213"/>
      <c r="AF8" s="213"/>
      <c r="AG8" s="213"/>
      <c r="AH8" s="213"/>
      <c r="AI8" s="213"/>
      <c r="AJ8" s="213"/>
    </row>
    <row r="9" spans="1:36">
      <c r="A9" s="204"/>
      <c r="B9" s="205"/>
      <c r="C9" s="205"/>
      <c r="D9" s="205"/>
      <c r="E9" s="205"/>
      <c r="F9" s="205"/>
      <c r="G9" s="205"/>
      <c r="H9" s="205"/>
      <c r="I9" s="205"/>
      <c r="J9" s="205"/>
      <c r="K9" s="205"/>
      <c r="L9" s="206"/>
      <c r="M9" s="204"/>
      <c r="N9" s="206"/>
      <c r="O9" s="204"/>
      <c r="P9" s="257"/>
      <c r="Q9" s="204"/>
      <c r="R9" s="206"/>
      <c r="S9" s="204"/>
      <c r="T9" s="206"/>
      <c r="U9" s="204"/>
      <c r="V9" s="206"/>
      <c r="W9" s="204"/>
      <c r="X9" s="206"/>
      <c r="Y9" s="204"/>
      <c r="Z9" s="206"/>
      <c r="AA9" s="205"/>
      <c r="AB9" s="206"/>
      <c r="AC9" s="213"/>
      <c r="AD9" s="213"/>
      <c r="AE9" s="213"/>
      <c r="AF9" s="213"/>
      <c r="AG9" s="213"/>
      <c r="AH9" s="213"/>
      <c r="AI9" s="213"/>
      <c r="AJ9" s="213"/>
    </row>
    <row r="10" spans="1:36">
      <c r="A10" s="207"/>
      <c r="B10" s="208"/>
      <c r="C10" s="208"/>
      <c r="D10" s="208"/>
      <c r="E10" s="208"/>
      <c r="F10" s="208"/>
      <c r="G10" s="208"/>
      <c r="H10" s="208"/>
      <c r="I10" s="208"/>
      <c r="J10" s="208"/>
      <c r="K10" s="208"/>
      <c r="L10" s="209"/>
      <c r="M10" s="207"/>
      <c r="N10" s="209"/>
      <c r="O10" s="207"/>
      <c r="P10" s="258"/>
      <c r="Q10" s="207"/>
      <c r="R10" s="209"/>
      <c r="S10" s="207"/>
      <c r="T10" s="209"/>
      <c r="U10" s="207"/>
      <c r="V10" s="209"/>
      <c r="W10" s="207"/>
      <c r="X10" s="209"/>
      <c r="Y10" s="207"/>
      <c r="Z10" s="209"/>
      <c r="AA10" s="205"/>
      <c r="AB10" s="206"/>
      <c r="AC10" s="214"/>
      <c r="AD10" s="214"/>
      <c r="AE10" s="214"/>
      <c r="AF10" s="214"/>
      <c r="AG10" s="214"/>
      <c r="AH10" s="214"/>
      <c r="AI10" s="214"/>
      <c r="AJ10" s="213"/>
    </row>
    <row r="11" spans="1:36">
      <c r="A11" s="263" t="s">
        <v>83</v>
      </c>
      <c r="B11" s="202"/>
      <c r="C11" s="202"/>
      <c r="D11" s="202"/>
      <c r="E11" s="202"/>
      <c r="F11" s="202"/>
      <c r="G11" s="202"/>
      <c r="H11" s="202"/>
      <c r="I11" s="202"/>
      <c r="J11" s="202"/>
      <c r="K11" s="202"/>
      <c r="L11" s="203"/>
      <c r="M11" s="89"/>
      <c r="N11" s="90"/>
      <c r="O11" s="91"/>
      <c r="P11" s="92">
        <v>0</v>
      </c>
      <c r="Q11" s="91"/>
      <c r="R11" s="92">
        <v>0</v>
      </c>
      <c r="S11" s="91"/>
      <c r="T11" s="92">
        <v>0</v>
      </c>
      <c r="U11" s="91"/>
      <c r="V11" s="92">
        <v>0</v>
      </c>
      <c r="W11" s="91"/>
      <c r="X11" s="92">
        <v>0</v>
      </c>
      <c r="Y11" s="91"/>
      <c r="Z11" s="92">
        <v>2</v>
      </c>
      <c r="AA11" s="239">
        <v>6</v>
      </c>
      <c r="AB11" s="203"/>
      <c r="AC11" s="240">
        <v>6</v>
      </c>
      <c r="AD11" s="243">
        <v>0</v>
      </c>
      <c r="AE11" s="243">
        <v>0</v>
      </c>
      <c r="AF11" s="243">
        <f>M12+O12+Q12+S12+U12+W12+Y12</f>
        <v>39</v>
      </c>
      <c r="AG11" s="243">
        <f>N11+P11+R11+T11+V11+X11+Z11</f>
        <v>2</v>
      </c>
      <c r="AH11" s="243">
        <f>AF11-AG11</f>
        <v>37</v>
      </c>
      <c r="AI11" s="244">
        <f>AC11*3+AD11*1</f>
        <v>18</v>
      </c>
      <c r="AJ11" s="245">
        <v>1</v>
      </c>
    </row>
    <row r="12" spans="1:36">
      <c r="A12" s="207"/>
      <c r="B12" s="208"/>
      <c r="C12" s="208"/>
      <c r="D12" s="208"/>
      <c r="E12" s="208"/>
      <c r="F12" s="208"/>
      <c r="G12" s="208"/>
      <c r="H12" s="208"/>
      <c r="I12" s="208"/>
      <c r="J12" s="208"/>
      <c r="K12" s="208"/>
      <c r="L12" s="209"/>
      <c r="M12" s="93"/>
      <c r="N12" s="94"/>
      <c r="O12" s="95">
        <v>6</v>
      </c>
      <c r="P12" s="96"/>
      <c r="Q12" s="95">
        <v>3</v>
      </c>
      <c r="R12" s="96"/>
      <c r="S12" s="95">
        <v>8</v>
      </c>
      <c r="T12" s="96"/>
      <c r="U12" s="95">
        <v>6</v>
      </c>
      <c r="V12" s="96"/>
      <c r="W12" s="95">
        <v>9</v>
      </c>
      <c r="X12" s="96"/>
      <c r="Y12" s="95">
        <v>7</v>
      </c>
      <c r="Z12" s="96"/>
      <c r="AA12" s="207"/>
      <c r="AB12" s="209"/>
      <c r="AC12" s="209"/>
      <c r="AD12" s="214"/>
      <c r="AE12" s="214"/>
      <c r="AF12" s="214"/>
      <c r="AG12" s="214"/>
      <c r="AH12" s="214"/>
      <c r="AI12" s="214"/>
      <c r="AJ12" s="214"/>
    </row>
    <row r="13" spans="1:36">
      <c r="A13" s="249" t="s">
        <v>48</v>
      </c>
      <c r="B13" s="202"/>
      <c r="C13" s="202"/>
      <c r="D13" s="202"/>
      <c r="E13" s="202"/>
      <c r="F13" s="202"/>
      <c r="G13" s="202"/>
      <c r="H13" s="202"/>
      <c r="I13" s="202"/>
      <c r="J13" s="202"/>
      <c r="K13" s="202"/>
      <c r="L13" s="203"/>
      <c r="M13" s="91"/>
      <c r="N13" s="92">
        <v>6</v>
      </c>
      <c r="O13" s="89"/>
      <c r="P13" s="90"/>
      <c r="Q13" s="91"/>
      <c r="R13" s="92">
        <v>2</v>
      </c>
      <c r="S13" s="97"/>
      <c r="T13" s="98">
        <v>0</v>
      </c>
      <c r="U13" s="91"/>
      <c r="V13" s="92">
        <v>4</v>
      </c>
      <c r="W13" s="91"/>
      <c r="X13" s="92">
        <v>5</v>
      </c>
      <c r="Y13" s="91"/>
      <c r="Z13" s="92">
        <v>3</v>
      </c>
      <c r="AA13" s="239">
        <v>6</v>
      </c>
      <c r="AB13" s="203"/>
      <c r="AC13" s="240">
        <v>2</v>
      </c>
      <c r="AD13" s="243">
        <v>0</v>
      </c>
      <c r="AE13" s="240">
        <v>4</v>
      </c>
      <c r="AF13" s="243">
        <f>M14+O14+Q14+S14+U14+W14+Y14</f>
        <v>14</v>
      </c>
      <c r="AG13" s="243">
        <f>N13+P13+R13+T13+V13+X13+Z13</f>
        <v>20</v>
      </c>
      <c r="AH13" s="243">
        <f>AF13-AG13</f>
        <v>-6</v>
      </c>
      <c r="AI13" s="244">
        <f>AC13*3+AD13*1</f>
        <v>6</v>
      </c>
      <c r="AJ13" s="245">
        <v>4</v>
      </c>
    </row>
    <row r="14" spans="1:36">
      <c r="A14" s="207"/>
      <c r="B14" s="208"/>
      <c r="C14" s="208"/>
      <c r="D14" s="208"/>
      <c r="E14" s="208"/>
      <c r="F14" s="208"/>
      <c r="G14" s="208"/>
      <c r="H14" s="208"/>
      <c r="I14" s="208"/>
      <c r="J14" s="208"/>
      <c r="K14" s="208"/>
      <c r="L14" s="209"/>
      <c r="M14" s="95">
        <v>0</v>
      </c>
      <c r="N14" s="96"/>
      <c r="O14" s="93"/>
      <c r="P14" s="94"/>
      <c r="Q14" s="95">
        <v>3</v>
      </c>
      <c r="R14" s="96"/>
      <c r="S14" s="95">
        <v>8</v>
      </c>
      <c r="T14" s="96"/>
      <c r="U14" s="95">
        <v>1</v>
      </c>
      <c r="V14" s="96"/>
      <c r="W14" s="95">
        <v>2</v>
      </c>
      <c r="X14" s="96"/>
      <c r="Y14" s="95">
        <v>0</v>
      </c>
      <c r="Z14" s="96"/>
      <c r="AA14" s="207"/>
      <c r="AB14" s="209"/>
      <c r="AC14" s="209"/>
      <c r="AD14" s="214"/>
      <c r="AE14" s="209"/>
      <c r="AF14" s="214"/>
      <c r="AG14" s="214"/>
      <c r="AH14" s="214"/>
      <c r="AI14" s="214"/>
      <c r="AJ14" s="214"/>
    </row>
    <row r="15" spans="1:36">
      <c r="A15" s="250" t="s">
        <v>26</v>
      </c>
      <c r="B15" s="202"/>
      <c r="C15" s="202"/>
      <c r="D15" s="202"/>
      <c r="E15" s="202"/>
      <c r="F15" s="202"/>
      <c r="G15" s="202"/>
      <c r="H15" s="202"/>
      <c r="I15" s="202"/>
      <c r="J15" s="202"/>
      <c r="K15" s="202"/>
      <c r="L15" s="203"/>
      <c r="M15" s="91"/>
      <c r="N15" s="99">
        <v>3</v>
      </c>
      <c r="O15" s="91"/>
      <c r="P15" s="99">
        <v>3</v>
      </c>
      <c r="Q15" s="89"/>
      <c r="R15" s="100"/>
      <c r="S15" s="97"/>
      <c r="T15" s="98">
        <v>3</v>
      </c>
      <c r="U15" s="91"/>
      <c r="V15" s="92">
        <v>2</v>
      </c>
      <c r="W15" s="91"/>
      <c r="X15" s="92">
        <v>3</v>
      </c>
      <c r="Y15" s="91"/>
      <c r="Z15" s="92">
        <v>3</v>
      </c>
      <c r="AA15" s="239">
        <v>6</v>
      </c>
      <c r="AB15" s="203"/>
      <c r="AC15" s="240">
        <v>2</v>
      </c>
      <c r="AD15" s="243">
        <v>0</v>
      </c>
      <c r="AE15" s="243">
        <v>4</v>
      </c>
      <c r="AF15" s="243">
        <f>M16+O16+Q16+S16+U16+W16+Y16</f>
        <v>24</v>
      </c>
      <c r="AG15" s="243">
        <f>N15+P15+R15+T15+V15+X15+Z15</f>
        <v>17</v>
      </c>
      <c r="AH15" s="243">
        <f>AF15-AG15</f>
        <v>7</v>
      </c>
      <c r="AI15" s="244">
        <f>AC15*3+AD15*1</f>
        <v>6</v>
      </c>
      <c r="AJ15" s="245">
        <v>5</v>
      </c>
    </row>
    <row r="16" spans="1:36">
      <c r="A16" s="207"/>
      <c r="B16" s="208"/>
      <c r="C16" s="208"/>
      <c r="D16" s="208"/>
      <c r="E16" s="208"/>
      <c r="F16" s="208"/>
      <c r="G16" s="208"/>
      <c r="H16" s="208"/>
      <c r="I16" s="208"/>
      <c r="J16" s="208"/>
      <c r="K16" s="208"/>
      <c r="L16" s="209"/>
      <c r="M16" s="101">
        <v>0</v>
      </c>
      <c r="N16" s="102"/>
      <c r="O16" s="101">
        <v>2</v>
      </c>
      <c r="P16" s="102"/>
      <c r="Q16" s="103"/>
      <c r="R16" s="104"/>
      <c r="S16" s="95">
        <v>9</v>
      </c>
      <c r="T16" s="96"/>
      <c r="U16" s="95">
        <v>1</v>
      </c>
      <c r="V16" s="96"/>
      <c r="W16" s="95">
        <v>10</v>
      </c>
      <c r="X16" s="96"/>
      <c r="Y16" s="95">
        <v>2</v>
      </c>
      <c r="Z16" s="96"/>
      <c r="AA16" s="207"/>
      <c r="AB16" s="209"/>
      <c r="AC16" s="209"/>
      <c r="AD16" s="214"/>
      <c r="AE16" s="214"/>
      <c r="AF16" s="214"/>
      <c r="AG16" s="214"/>
      <c r="AH16" s="214"/>
      <c r="AI16" s="214"/>
      <c r="AJ16" s="214"/>
    </row>
    <row r="17" spans="1:36">
      <c r="A17" s="251" t="s">
        <v>49</v>
      </c>
      <c r="B17" s="202"/>
      <c r="C17" s="202"/>
      <c r="D17" s="202"/>
      <c r="E17" s="202"/>
      <c r="F17" s="202"/>
      <c r="G17" s="202"/>
      <c r="H17" s="202"/>
      <c r="I17" s="202"/>
      <c r="J17" s="202"/>
      <c r="K17" s="202"/>
      <c r="L17" s="203"/>
      <c r="M17" s="97"/>
      <c r="N17" s="98">
        <v>8</v>
      </c>
      <c r="O17" s="91"/>
      <c r="P17" s="92">
        <v>8</v>
      </c>
      <c r="Q17" s="91"/>
      <c r="R17" s="92">
        <v>9</v>
      </c>
      <c r="S17" s="89"/>
      <c r="T17" s="100"/>
      <c r="U17" s="91"/>
      <c r="V17" s="92">
        <v>8</v>
      </c>
      <c r="W17" s="91"/>
      <c r="X17" s="92">
        <v>1</v>
      </c>
      <c r="Y17" s="91"/>
      <c r="Z17" s="92">
        <v>11</v>
      </c>
      <c r="AA17" s="239">
        <v>6</v>
      </c>
      <c r="AB17" s="203"/>
      <c r="AC17" s="240">
        <v>1</v>
      </c>
      <c r="AD17" s="243">
        <v>0</v>
      </c>
      <c r="AE17" s="243">
        <v>5</v>
      </c>
      <c r="AF17" s="243">
        <f>M18+O18+Q18+S18+U18+W18+Y18</f>
        <v>10</v>
      </c>
      <c r="AG17" s="243">
        <f>N17+P17+R17+T17+V17+X17+Z17</f>
        <v>45</v>
      </c>
      <c r="AH17" s="243">
        <f>AF17-AG17</f>
        <v>-35</v>
      </c>
      <c r="AI17" s="244">
        <f>AC17*3+AD17*1</f>
        <v>3</v>
      </c>
      <c r="AJ17" s="245">
        <v>6</v>
      </c>
    </row>
    <row r="18" spans="1:36">
      <c r="A18" s="207"/>
      <c r="B18" s="208"/>
      <c r="C18" s="208"/>
      <c r="D18" s="208"/>
      <c r="E18" s="208"/>
      <c r="F18" s="208"/>
      <c r="G18" s="208"/>
      <c r="H18" s="208"/>
      <c r="I18" s="208"/>
      <c r="J18" s="208"/>
      <c r="K18" s="208"/>
      <c r="L18" s="209"/>
      <c r="M18" s="95">
        <v>0</v>
      </c>
      <c r="N18" s="96"/>
      <c r="O18" s="95">
        <v>0</v>
      </c>
      <c r="P18" s="96"/>
      <c r="Q18" s="95">
        <v>3</v>
      </c>
      <c r="R18" s="96"/>
      <c r="S18" s="103"/>
      <c r="T18" s="104"/>
      <c r="U18" s="95">
        <v>1</v>
      </c>
      <c r="V18" s="96"/>
      <c r="W18" s="95">
        <v>4</v>
      </c>
      <c r="X18" s="96"/>
      <c r="Y18" s="95">
        <v>2</v>
      </c>
      <c r="Z18" s="96"/>
      <c r="AA18" s="207"/>
      <c r="AB18" s="209"/>
      <c r="AC18" s="209"/>
      <c r="AD18" s="214"/>
      <c r="AE18" s="214"/>
      <c r="AF18" s="214"/>
      <c r="AG18" s="214"/>
      <c r="AH18" s="214"/>
      <c r="AI18" s="214"/>
      <c r="AJ18" s="214"/>
    </row>
    <row r="19" spans="1:36">
      <c r="A19" s="264" t="s">
        <v>51</v>
      </c>
      <c r="B19" s="202"/>
      <c r="C19" s="202"/>
      <c r="D19" s="202"/>
      <c r="E19" s="202"/>
      <c r="F19" s="202"/>
      <c r="G19" s="202"/>
      <c r="H19" s="202"/>
      <c r="I19" s="202"/>
      <c r="J19" s="202"/>
      <c r="K19" s="202"/>
      <c r="L19" s="203"/>
      <c r="M19" s="97"/>
      <c r="N19" s="98">
        <v>6</v>
      </c>
      <c r="O19" s="91"/>
      <c r="P19" s="92">
        <v>1</v>
      </c>
      <c r="Q19" s="91"/>
      <c r="R19" s="92">
        <v>1</v>
      </c>
      <c r="S19" s="91"/>
      <c r="T19" s="92">
        <v>1</v>
      </c>
      <c r="U19" s="89"/>
      <c r="V19" s="90"/>
      <c r="W19" s="91"/>
      <c r="X19" s="92">
        <v>2</v>
      </c>
      <c r="Y19" s="91"/>
      <c r="Z19" s="92">
        <v>3</v>
      </c>
      <c r="AA19" s="239">
        <v>6</v>
      </c>
      <c r="AB19" s="203"/>
      <c r="AC19" s="240">
        <v>5</v>
      </c>
      <c r="AD19" s="243">
        <v>0</v>
      </c>
      <c r="AE19" s="243">
        <v>1</v>
      </c>
      <c r="AF19" s="243">
        <f>M20+O20+Q20+S20+U20+W20+Y20</f>
        <v>24</v>
      </c>
      <c r="AG19" s="243">
        <f>N19+P19+R19+T19+V19+X19+Z19</f>
        <v>14</v>
      </c>
      <c r="AH19" s="243">
        <f>AF19-AG19</f>
        <v>10</v>
      </c>
      <c r="AI19" s="244">
        <f>AC19*3+AD19*1</f>
        <v>15</v>
      </c>
      <c r="AJ19" s="245">
        <v>2</v>
      </c>
    </row>
    <row r="20" spans="1:36">
      <c r="A20" s="207"/>
      <c r="B20" s="208"/>
      <c r="C20" s="208"/>
      <c r="D20" s="208"/>
      <c r="E20" s="208"/>
      <c r="F20" s="208"/>
      <c r="G20" s="208"/>
      <c r="H20" s="208"/>
      <c r="I20" s="208"/>
      <c r="J20" s="208"/>
      <c r="K20" s="208"/>
      <c r="L20" s="209"/>
      <c r="M20" s="95">
        <v>0</v>
      </c>
      <c r="N20" s="96"/>
      <c r="O20" s="95">
        <v>4</v>
      </c>
      <c r="P20" s="96"/>
      <c r="Q20" s="95">
        <v>2</v>
      </c>
      <c r="R20" s="96"/>
      <c r="S20" s="95">
        <v>8</v>
      </c>
      <c r="T20" s="96"/>
      <c r="U20" s="93"/>
      <c r="V20" s="94"/>
      <c r="W20" s="95">
        <v>4</v>
      </c>
      <c r="X20" s="96"/>
      <c r="Y20" s="95">
        <v>6</v>
      </c>
      <c r="Z20" s="96"/>
      <c r="AA20" s="207"/>
      <c r="AB20" s="209"/>
      <c r="AC20" s="209"/>
      <c r="AD20" s="214"/>
      <c r="AE20" s="214"/>
      <c r="AF20" s="214"/>
      <c r="AG20" s="214"/>
      <c r="AH20" s="214"/>
      <c r="AI20" s="214"/>
      <c r="AJ20" s="214"/>
    </row>
    <row r="21" spans="1:36">
      <c r="A21" s="246" t="s">
        <v>52</v>
      </c>
      <c r="B21" s="202"/>
      <c r="C21" s="202"/>
      <c r="D21" s="202"/>
      <c r="E21" s="202"/>
      <c r="F21" s="202"/>
      <c r="G21" s="202"/>
      <c r="H21" s="202"/>
      <c r="I21" s="202"/>
      <c r="J21" s="202"/>
      <c r="K21" s="202"/>
      <c r="L21" s="203"/>
      <c r="M21" s="91"/>
      <c r="N21" s="92">
        <v>9</v>
      </c>
      <c r="O21" s="97"/>
      <c r="P21" s="98">
        <v>2</v>
      </c>
      <c r="Q21" s="91"/>
      <c r="R21" s="92">
        <v>10</v>
      </c>
      <c r="S21" s="91"/>
      <c r="T21" s="92">
        <v>4</v>
      </c>
      <c r="U21" s="91"/>
      <c r="V21" s="92">
        <v>4</v>
      </c>
      <c r="W21" s="89"/>
      <c r="X21" s="90"/>
      <c r="Y21" s="91"/>
      <c r="Z21" s="92">
        <v>13</v>
      </c>
      <c r="AA21" s="239">
        <v>6</v>
      </c>
      <c r="AB21" s="203"/>
      <c r="AC21" s="240">
        <v>1</v>
      </c>
      <c r="AD21" s="243">
        <v>0</v>
      </c>
      <c r="AE21" s="243">
        <v>5</v>
      </c>
      <c r="AF21" s="243">
        <f>M22+O22+Q22+S22+U22+Y22</f>
        <v>16</v>
      </c>
      <c r="AG21" s="243">
        <f>N21+P21+R21+T21+V21+Z21</f>
        <v>42</v>
      </c>
      <c r="AH21" s="243">
        <f>AF21-AG21</f>
        <v>-26</v>
      </c>
      <c r="AI21" s="244">
        <f>AC21*3+AD21*1</f>
        <v>3</v>
      </c>
      <c r="AJ21" s="245">
        <v>7</v>
      </c>
    </row>
    <row r="22" spans="1:36" ht="12.75" customHeight="1">
      <c r="A22" s="207"/>
      <c r="B22" s="208"/>
      <c r="C22" s="208"/>
      <c r="D22" s="208"/>
      <c r="E22" s="208"/>
      <c r="F22" s="208"/>
      <c r="G22" s="208"/>
      <c r="H22" s="208"/>
      <c r="I22" s="208"/>
      <c r="J22" s="208"/>
      <c r="K22" s="208"/>
      <c r="L22" s="209"/>
      <c r="M22" s="95">
        <v>0</v>
      </c>
      <c r="N22" s="96"/>
      <c r="O22" s="95">
        <v>5</v>
      </c>
      <c r="P22" s="96"/>
      <c r="Q22" s="95">
        <v>3</v>
      </c>
      <c r="R22" s="96"/>
      <c r="S22" s="95">
        <v>1</v>
      </c>
      <c r="T22" s="96"/>
      <c r="U22" s="95">
        <v>2</v>
      </c>
      <c r="V22" s="96"/>
      <c r="W22" s="93"/>
      <c r="X22" s="94"/>
      <c r="Y22" s="95">
        <v>5</v>
      </c>
      <c r="Z22" s="96"/>
      <c r="AA22" s="207"/>
      <c r="AB22" s="209"/>
      <c r="AC22" s="209"/>
      <c r="AD22" s="214"/>
      <c r="AE22" s="214"/>
      <c r="AF22" s="214"/>
      <c r="AG22" s="214"/>
      <c r="AH22" s="214"/>
      <c r="AI22" s="214"/>
      <c r="AJ22" s="214"/>
    </row>
    <row r="23" spans="1:36" ht="15.75" customHeight="1">
      <c r="A23" s="248" t="s">
        <v>53</v>
      </c>
      <c r="B23" s="202"/>
      <c r="C23" s="202"/>
      <c r="D23" s="202"/>
      <c r="E23" s="202"/>
      <c r="F23" s="202"/>
      <c r="G23" s="202"/>
      <c r="H23" s="202"/>
      <c r="I23" s="202"/>
      <c r="J23" s="202"/>
      <c r="K23" s="202"/>
      <c r="L23" s="203"/>
      <c r="M23" s="91"/>
      <c r="N23" s="92">
        <v>7</v>
      </c>
      <c r="O23" s="91"/>
      <c r="P23" s="92">
        <v>0</v>
      </c>
      <c r="Q23" s="91"/>
      <c r="R23" s="92">
        <v>2</v>
      </c>
      <c r="S23" s="91"/>
      <c r="T23" s="92">
        <v>2</v>
      </c>
      <c r="U23" s="91"/>
      <c r="V23" s="92">
        <v>6</v>
      </c>
      <c r="W23" s="91"/>
      <c r="X23" s="92">
        <v>5</v>
      </c>
      <c r="Y23" s="89"/>
      <c r="Z23" s="90"/>
      <c r="AA23" s="239">
        <v>6</v>
      </c>
      <c r="AB23" s="203"/>
      <c r="AC23" s="240">
        <v>4</v>
      </c>
      <c r="AD23" s="243">
        <v>0</v>
      </c>
      <c r="AE23" s="243">
        <v>2</v>
      </c>
      <c r="AF23" s="243">
        <f>M24+O24+Q24+S24+U24+W24</f>
        <v>35</v>
      </c>
      <c r="AG23" s="243">
        <f>N23+P23+R23+T23+V23+X23</f>
        <v>22</v>
      </c>
      <c r="AH23" s="243">
        <f>AF23-AG23</f>
        <v>13</v>
      </c>
      <c r="AI23" s="244">
        <f>AC23*3+AD23*1</f>
        <v>12</v>
      </c>
      <c r="AJ23" s="245">
        <v>3</v>
      </c>
    </row>
    <row r="24" spans="1:36" ht="15.75" customHeight="1">
      <c r="A24" s="207"/>
      <c r="B24" s="208"/>
      <c r="C24" s="208"/>
      <c r="D24" s="208"/>
      <c r="E24" s="208"/>
      <c r="F24" s="208"/>
      <c r="G24" s="208"/>
      <c r="H24" s="208"/>
      <c r="I24" s="208"/>
      <c r="J24" s="208"/>
      <c r="K24" s="208"/>
      <c r="L24" s="209"/>
      <c r="M24" s="95">
        <v>2</v>
      </c>
      <c r="N24" s="96"/>
      <c r="O24" s="95">
        <v>3</v>
      </c>
      <c r="P24" s="96"/>
      <c r="Q24" s="95">
        <v>3</v>
      </c>
      <c r="R24" s="96"/>
      <c r="S24" s="95">
        <v>11</v>
      </c>
      <c r="T24" s="96"/>
      <c r="U24" s="95">
        <v>3</v>
      </c>
      <c r="V24" s="96"/>
      <c r="W24" s="95">
        <v>13</v>
      </c>
      <c r="X24" s="96"/>
      <c r="Y24" s="93"/>
      <c r="Z24" s="94"/>
      <c r="AA24" s="207"/>
      <c r="AB24" s="209"/>
      <c r="AC24" s="209"/>
      <c r="AD24" s="214"/>
      <c r="AE24" s="214"/>
      <c r="AF24" s="214"/>
      <c r="AG24" s="214"/>
      <c r="AH24" s="214"/>
      <c r="AI24" s="214"/>
      <c r="AJ24" s="214"/>
    </row>
    <row r="25" spans="1:36" ht="56.25" customHeight="1">
      <c r="A25" s="231"/>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1"/>
    </row>
    <row r="26" spans="1:36">
      <c r="A26" s="249" t="s">
        <v>48</v>
      </c>
      <c r="B26" s="202"/>
      <c r="C26" s="202"/>
      <c r="D26" s="202"/>
      <c r="E26" s="202"/>
      <c r="F26" s="202"/>
      <c r="G26" s="202"/>
      <c r="H26" s="202"/>
      <c r="I26" s="202"/>
      <c r="J26" s="202"/>
      <c r="K26" s="202"/>
      <c r="L26" s="203"/>
      <c r="M26" s="247">
        <v>3</v>
      </c>
      <c r="N26" s="203"/>
      <c r="O26" s="105"/>
      <c r="P26" s="105"/>
      <c r="Q26" s="105"/>
      <c r="R26" s="105"/>
      <c r="S26" s="105"/>
      <c r="T26" s="105"/>
      <c r="U26" s="105"/>
      <c r="V26" s="105"/>
      <c r="W26" s="105"/>
      <c r="X26" s="105"/>
      <c r="Y26" s="105"/>
      <c r="Z26" s="105"/>
      <c r="AA26" s="105"/>
      <c r="AB26" s="105"/>
      <c r="AC26" s="105"/>
      <c r="AD26" s="105"/>
      <c r="AE26" s="105"/>
      <c r="AF26" s="105"/>
      <c r="AG26" s="105"/>
      <c r="AH26" s="105"/>
      <c r="AI26" s="105"/>
      <c r="AJ26" s="105"/>
    </row>
    <row r="27" spans="1:36">
      <c r="A27" s="207"/>
      <c r="B27" s="208"/>
      <c r="C27" s="208"/>
      <c r="D27" s="208"/>
      <c r="E27" s="208"/>
      <c r="F27" s="208"/>
      <c r="G27" s="208"/>
      <c r="H27" s="208"/>
      <c r="I27" s="208"/>
      <c r="J27" s="208"/>
      <c r="K27" s="208"/>
      <c r="L27" s="209"/>
      <c r="M27" s="207"/>
      <c r="N27" s="209"/>
      <c r="O27" s="105"/>
      <c r="P27" s="105"/>
      <c r="Q27" s="105"/>
      <c r="R27" s="105"/>
      <c r="S27" s="105"/>
      <c r="T27" s="105"/>
      <c r="U27" s="105"/>
      <c r="V27" s="105"/>
      <c r="W27" s="105"/>
      <c r="X27" s="105"/>
      <c r="Y27" s="105"/>
      <c r="Z27" s="105"/>
      <c r="AA27" s="105"/>
      <c r="AB27" s="105"/>
      <c r="AC27" s="105"/>
      <c r="AD27" s="105"/>
      <c r="AE27" s="105"/>
      <c r="AF27" s="105"/>
      <c r="AG27" s="105"/>
      <c r="AH27" s="105"/>
      <c r="AI27" s="105"/>
      <c r="AJ27" s="105"/>
    </row>
    <row r="28" spans="1:36">
      <c r="A28" s="250" t="s">
        <v>26</v>
      </c>
      <c r="B28" s="202"/>
      <c r="C28" s="202"/>
      <c r="D28" s="202"/>
      <c r="E28" s="202"/>
      <c r="F28" s="202"/>
      <c r="G28" s="202"/>
      <c r="H28" s="202"/>
      <c r="I28" s="202"/>
      <c r="J28" s="202"/>
      <c r="K28" s="202"/>
      <c r="L28" s="203"/>
      <c r="M28" s="247">
        <v>2</v>
      </c>
      <c r="N28" s="203"/>
      <c r="O28" s="105"/>
      <c r="P28" s="105"/>
      <c r="Q28" s="105"/>
      <c r="R28" s="105"/>
      <c r="S28" s="105"/>
      <c r="T28" s="105"/>
      <c r="U28" s="105"/>
      <c r="V28" s="105"/>
      <c r="W28" s="105"/>
      <c r="X28" s="105"/>
      <c r="Y28" s="105"/>
      <c r="Z28" s="105"/>
      <c r="AA28" s="105"/>
      <c r="AB28" s="105"/>
      <c r="AC28" s="105"/>
      <c r="AD28" s="105"/>
      <c r="AE28" s="105"/>
      <c r="AF28" s="105"/>
      <c r="AG28" s="105"/>
      <c r="AH28" s="105"/>
      <c r="AI28" s="105"/>
      <c r="AJ28" s="105"/>
    </row>
    <row r="29" spans="1:36">
      <c r="A29" s="207"/>
      <c r="B29" s="208"/>
      <c r="C29" s="208"/>
      <c r="D29" s="208"/>
      <c r="E29" s="208"/>
      <c r="F29" s="208"/>
      <c r="G29" s="208"/>
      <c r="H29" s="208"/>
      <c r="I29" s="208"/>
      <c r="J29" s="208"/>
      <c r="K29" s="208"/>
      <c r="L29" s="209"/>
      <c r="M29" s="207"/>
      <c r="N29" s="209"/>
      <c r="O29" s="105"/>
      <c r="P29" s="105"/>
      <c r="Q29" s="105"/>
      <c r="R29" s="105"/>
      <c r="S29" s="105"/>
      <c r="T29" s="105"/>
      <c r="U29" s="105"/>
      <c r="V29" s="105"/>
      <c r="W29" s="105"/>
      <c r="X29" s="105"/>
      <c r="Y29" s="105"/>
      <c r="Z29" s="105"/>
      <c r="AA29" s="105"/>
      <c r="AB29" s="105"/>
      <c r="AC29" s="105"/>
      <c r="AD29" s="105"/>
      <c r="AE29" s="105"/>
      <c r="AF29" s="105"/>
      <c r="AG29" s="105"/>
      <c r="AH29" s="105"/>
      <c r="AI29" s="105"/>
      <c r="AJ29" s="105"/>
    </row>
    <row r="30" spans="1:36" ht="6.75" customHeight="1">
      <c r="O30" s="105"/>
      <c r="P30" s="105"/>
      <c r="Q30" s="105"/>
      <c r="R30" s="105"/>
      <c r="S30" s="105"/>
      <c r="T30" s="105"/>
      <c r="U30" s="105"/>
      <c r="V30" s="105"/>
      <c r="W30" s="105"/>
      <c r="X30" s="105"/>
      <c r="Y30" s="105"/>
      <c r="Z30" s="105"/>
      <c r="AA30" s="105"/>
      <c r="AB30" s="105"/>
      <c r="AC30" s="105"/>
      <c r="AD30" s="105"/>
      <c r="AE30" s="105"/>
      <c r="AF30" s="105"/>
      <c r="AG30" s="105"/>
      <c r="AH30" s="105"/>
      <c r="AI30" s="105"/>
      <c r="AJ30" s="105"/>
    </row>
    <row r="31" spans="1:36">
      <c r="A31" s="251" t="s">
        <v>49</v>
      </c>
      <c r="B31" s="202"/>
      <c r="C31" s="202"/>
      <c r="D31" s="202"/>
      <c r="E31" s="202"/>
      <c r="F31" s="202"/>
      <c r="G31" s="202"/>
      <c r="H31" s="202"/>
      <c r="I31" s="202"/>
      <c r="J31" s="202"/>
      <c r="K31" s="202"/>
      <c r="L31" s="203"/>
      <c r="M31" s="247">
        <v>4</v>
      </c>
      <c r="N31" s="203"/>
      <c r="O31" s="105"/>
      <c r="P31" s="105"/>
      <c r="Q31" s="105"/>
      <c r="R31" s="105"/>
      <c r="S31" s="105"/>
      <c r="T31" s="105"/>
      <c r="U31" s="105"/>
      <c r="V31" s="105"/>
      <c r="W31" s="105"/>
      <c r="X31" s="105"/>
      <c r="Y31" s="105"/>
      <c r="Z31" s="105"/>
      <c r="AA31" s="105"/>
      <c r="AB31" s="105"/>
      <c r="AC31" s="105"/>
      <c r="AD31" s="105"/>
      <c r="AE31" s="105"/>
      <c r="AF31" s="105"/>
      <c r="AG31" s="105"/>
      <c r="AH31" s="105"/>
      <c r="AI31" s="105"/>
      <c r="AJ31" s="105"/>
    </row>
    <row r="32" spans="1:36">
      <c r="A32" s="207"/>
      <c r="B32" s="208"/>
      <c r="C32" s="208"/>
      <c r="D32" s="208"/>
      <c r="E32" s="208"/>
      <c r="F32" s="208"/>
      <c r="G32" s="208"/>
      <c r="H32" s="208"/>
      <c r="I32" s="208"/>
      <c r="J32" s="208"/>
      <c r="K32" s="208"/>
      <c r="L32" s="209"/>
      <c r="M32" s="207"/>
      <c r="N32" s="209"/>
      <c r="O32" s="105"/>
      <c r="P32" s="105"/>
      <c r="Q32" s="105"/>
      <c r="R32" s="105"/>
      <c r="S32" s="105"/>
      <c r="T32" s="105"/>
      <c r="U32" s="105"/>
      <c r="V32" s="105"/>
      <c r="W32" s="105"/>
      <c r="X32" s="105"/>
      <c r="Y32" s="105"/>
      <c r="Z32" s="105"/>
      <c r="AA32" s="105"/>
      <c r="AB32" s="105"/>
      <c r="AC32" s="105"/>
      <c r="AD32" s="105"/>
      <c r="AE32" s="105"/>
      <c r="AF32" s="105"/>
      <c r="AG32" s="105"/>
      <c r="AH32" s="105"/>
      <c r="AI32" s="105"/>
      <c r="AJ32" s="105"/>
    </row>
    <row r="33" spans="1:36">
      <c r="A33" s="246" t="s">
        <v>52</v>
      </c>
      <c r="B33" s="202"/>
      <c r="C33" s="202"/>
      <c r="D33" s="202"/>
      <c r="E33" s="202"/>
      <c r="F33" s="202"/>
      <c r="G33" s="202"/>
      <c r="H33" s="202"/>
      <c r="I33" s="202"/>
      <c r="J33" s="202"/>
      <c r="K33" s="202"/>
      <c r="L33" s="203"/>
      <c r="M33" s="247">
        <v>1</v>
      </c>
      <c r="N33" s="203"/>
      <c r="O33" s="105"/>
      <c r="P33" s="105"/>
      <c r="Q33" s="105"/>
      <c r="R33" s="105"/>
      <c r="S33" s="105"/>
      <c r="T33" s="105"/>
      <c r="U33" s="105"/>
      <c r="V33" s="105"/>
      <c r="W33" s="105"/>
      <c r="X33" s="105"/>
      <c r="Y33" s="105"/>
      <c r="Z33" s="105"/>
      <c r="AA33" s="105"/>
      <c r="AB33" s="105"/>
      <c r="AC33" s="105"/>
      <c r="AD33" s="105"/>
      <c r="AE33" s="105"/>
      <c r="AF33" s="105"/>
      <c r="AG33" s="105"/>
      <c r="AH33" s="105"/>
      <c r="AI33" s="105"/>
      <c r="AJ33" s="105"/>
    </row>
    <row r="34" spans="1:36">
      <c r="A34" s="207"/>
      <c r="B34" s="208"/>
      <c r="C34" s="208"/>
      <c r="D34" s="208"/>
      <c r="E34" s="208"/>
      <c r="F34" s="208"/>
      <c r="G34" s="208"/>
      <c r="H34" s="208"/>
      <c r="I34" s="208"/>
      <c r="J34" s="208"/>
      <c r="K34" s="208"/>
      <c r="L34" s="209"/>
      <c r="M34" s="207"/>
      <c r="N34" s="209"/>
      <c r="O34" s="105"/>
      <c r="P34" s="105"/>
      <c r="Q34" s="105"/>
      <c r="R34" s="105"/>
      <c r="S34" s="105"/>
      <c r="T34" s="105"/>
      <c r="U34" s="105"/>
      <c r="V34" s="105"/>
      <c r="W34" s="105"/>
      <c r="X34" s="105"/>
      <c r="Y34" s="105"/>
      <c r="Z34" s="105"/>
      <c r="AA34" s="105"/>
      <c r="AB34" s="105"/>
      <c r="AC34" s="105"/>
      <c r="AD34" s="105"/>
      <c r="AE34" s="105"/>
      <c r="AF34" s="105"/>
      <c r="AG34" s="105"/>
      <c r="AH34" s="105"/>
      <c r="AI34" s="105"/>
      <c r="AJ34" s="105"/>
    </row>
  </sheetData>
  <sheetProtection algorithmName="SHA-512" hashValue="FiUgiRI4wSjkAbmqTzN1AMTHPYHGQI3OksWyZWBCf79DfwXG7JSmQIJZ9TwqEugkkBUY1+mGdKL051Gy/W/c7Q==" saltValue="KhXvvI27FvRS9ri8zSMghg==" spinCount="100000" sheet="1" objects="1" scenarios="1"/>
  <mergeCells count="97">
    <mergeCell ref="A11:L12"/>
    <mergeCell ref="A13:L14"/>
    <mergeCell ref="A15:L16"/>
    <mergeCell ref="A17:L18"/>
    <mergeCell ref="A19:L20"/>
    <mergeCell ref="AF19:AF20"/>
    <mergeCell ref="AG19:AG20"/>
    <mergeCell ref="AH19:AH20"/>
    <mergeCell ref="AI19:AI20"/>
    <mergeCell ref="AJ19:AJ20"/>
    <mergeCell ref="AD11:AD12"/>
    <mergeCell ref="AE11:AE12"/>
    <mergeCell ref="AD13:AD14"/>
    <mergeCell ref="AE13:AE14"/>
    <mergeCell ref="AE15:AE16"/>
    <mergeCell ref="AH11:AH12"/>
    <mergeCell ref="AI11:AI12"/>
    <mergeCell ref="AJ11:AJ12"/>
    <mergeCell ref="AI13:AI14"/>
    <mergeCell ref="AJ13:AJ14"/>
    <mergeCell ref="AH13:AH14"/>
    <mergeCell ref="AH15:AH16"/>
    <mergeCell ref="AI15:AI16"/>
    <mergeCell ref="AJ15:AJ16"/>
    <mergeCell ref="AH17:AH18"/>
    <mergeCell ref="AI17:AI18"/>
    <mergeCell ref="AJ17:AJ18"/>
    <mergeCell ref="W2:X10"/>
    <mergeCell ref="Y2:Z10"/>
    <mergeCell ref="A1:AJ1"/>
    <mergeCell ref="M2:N10"/>
    <mergeCell ref="O2:P10"/>
    <mergeCell ref="Q2:R10"/>
    <mergeCell ref="S2:T10"/>
    <mergeCell ref="U2:V10"/>
    <mergeCell ref="AJ2:AJ10"/>
    <mergeCell ref="AH2:AH10"/>
    <mergeCell ref="AI2:AI10"/>
    <mergeCell ref="AD2:AD10"/>
    <mergeCell ref="AE2:AE10"/>
    <mergeCell ref="A2:L10"/>
    <mergeCell ref="AJ21:AJ22"/>
    <mergeCell ref="AA23:AB24"/>
    <mergeCell ref="AC23:AC24"/>
    <mergeCell ref="AJ23:AJ24"/>
    <mergeCell ref="A33:L34"/>
    <mergeCell ref="M33:N34"/>
    <mergeCell ref="A23:L24"/>
    <mergeCell ref="A26:L27"/>
    <mergeCell ref="M26:N27"/>
    <mergeCell ref="A28:L29"/>
    <mergeCell ref="M28:N29"/>
    <mergeCell ref="A31:L32"/>
    <mergeCell ref="M31:N32"/>
    <mergeCell ref="A25:AJ25"/>
    <mergeCell ref="A21:L22"/>
    <mergeCell ref="AI23:AI24"/>
    <mergeCell ref="AF21:AF22"/>
    <mergeCell ref="AG21:AG22"/>
    <mergeCell ref="AH21:AH22"/>
    <mergeCell ref="AI21:AI22"/>
    <mergeCell ref="AD23:AD24"/>
    <mergeCell ref="AE23:AE24"/>
    <mergeCell ref="AF23:AF24"/>
    <mergeCell ref="AG23:AG24"/>
    <mergeCell ref="AH23:AH24"/>
    <mergeCell ref="AD21:AD22"/>
    <mergeCell ref="AE21:AE22"/>
    <mergeCell ref="AD15:AD16"/>
    <mergeCell ref="AD17:AD18"/>
    <mergeCell ref="AA19:AB20"/>
    <mergeCell ref="AC19:AC20"/>
    <mergeCell ref="AD19:AD20"/>
    <mergeCell ref="AA21:AB22"/>
    <mergeCell ref="AC21:AC22"/>
    <mergeCell ref="AE17:AE18"/>
    <mergeCell ref="AE19:AE20"/>
    <mergeCell ref="AF15:AF16"/>
    <mergeCell ref="AF17:AF18"/>
    <mergeCell ref="AF2:AF10"/>
    <mergeCell ref="AG2:AG10"/>
    <mergeCell ref="AF11:AF12"/>
    <mergeCell ref="AG11:AG12"/>
    <mergeCell ref="AF13:AF14"/>
    <mergeCell ref="AG13:AG14"/>
    <mergeCell ref="AG15:AG16"/>
    <mergeCell ref="AG17:AG18"/>
    <mergeCell ref="AA15:AB16"/>
    <mergeCell ref="AA17:AB18"/>
    <mergeCell ref="AC17:AC18"/>
    <mergeCell ref="AA2:AB10"/>
    <mergeCell ref="AC2:AC10"/>
    <mergeCell ref="AA11:AB12"/>
    <mergeCell ref="AC11:AC12"/>
    <mergeCell ref="AA13:AB14"/>
    <mergeCell ref="AC13:AC14"/>
    <mergeCell ref="AC15:AC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F21"/>
  <sheetViews>
    <sheetView workbookViewId="0">
      <selection sqref="A1:AF1"/>
    </sheetView>
  </sheetViews>
  <sheetFormatPr baseColWidth="10" defaultColWidth="14.42578125" defaultRowHeight="15" customHeight="1"/>
  <cols>
    <col min="1" max="12" width="2.5703125" customWidth="1"/>
    <col min="13" max="32" width="3.5703125" customWidth="1"/>
  </cols>
  <sheetData>
    <row r="1" spans="1:32" ht="72.75" customHeight="1">
      <c r="A1" s="231"/>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1"/>
    </row>
    <row r="2" spans="1:32">
      <c r="A2" s="262" t="s">
        <v>138</v>
      </c>
      <c r="B2" s="202"/>
      <c r="C2" s="202"/>
      <c r="D2" s="202"/>
      <c r="E2" s="202"/>
      <c r="F2" s="202"/>
      <c r="G2" s="202"/>
      <c r="H2" s="202"/>
      <c r="I2" s="202"/>
      <c r="J2" s="202"/>
      <c r="K2" s="202"/>
      <c r="L2" s="203"/>
      <c r="M2" s="254" t="str">
        <f>A11</f>
        <v>SABANETA HC - ANTIOQUIA</v>
      </c>
      <c r="N2" s="203"/>
      <c r="O2" s="255" t="str">
        <f>A13</f>
        <v>SUPER PATIN - ANTIOQUIA</v>
      </c>
      <c r="P2" s="256"/>
      <c r="Q2" s="259" t="str">
        <f>A15</f>
        <v>FCM ROLLING - CALDAS</v>
      </c>
      <c r="R2" s="203"/>
      <c r="S2" s="260" t="str">
        <f>A17</f>
        <v>CORAZONISTA - BOGOTÁ</v>
      </c>
      <c r="T2" s="203"/>
      <c r="U2" s="261" t="str">
        <f>A19</f>
        <v>ORIÓN -  ANTIOQUIA</v>
      </c>
      <c r="V2" s="203"/>
      <c r="W2" s="241" t="s">
        <v>129</v>
      </c>
      <c r="X2" s="203"/>
      <c r="Y2" s="242" t="s">
        <v>130</v>
      </c>
      <c r="Z2" s="242" t="s">
        <v>131</v>
      </c>
      <c r="AA2" s="242" t="s">
        <v>132</v>
      </c>
      <c r="AB2" s="242" t="s">
        <v>133</v>
      </c>
      <c r="AC2" s="242" t="s">
        <v>134</v>
      </c>
      <c r="AD2" s="242" t="s">
        <v>135</v>
      </c>
      <c r="AE2" s="242" t="s">
        <v>136</v>
      </c>
      <c r="AF2" s="242" t="s">
        <v>137</v>
      </c>
    </row>
    <row r="3" spans="1:32">
      <c r="A3" s="204"/>
      <c r="B3" s="205"/>
      <c r="C3" s="205"/>
      <c r="D3" s="205"/>
      <c r="E3" s="205"/>
      <c r="F3" s="205"/>
      <c r="G3" s="205"/>
      <c r="H3" s="205"/>
      <c r="I3" s="205"/>
      <c r="J3" s="205"/>
      <c r="K3" s="205"/>
      <c r="L3" s="206"/>
      <c r="M3" s="204"/>
      <c r="N3" s="206"/>
      <c r="O3" s="204"/>
      <c r="P3" s="257"/>
      <c r="Q3" s="204"/>
      <c r="R3" s="206"/>
      <c r="S3" s="204"/>
      <c r="T3" s="206"/>
      <c r="U3" s="204"/>
      <c r="V3" s="206"/>
      <c r="W3" s="205"/>
      <c r="X3" s="206"/>
      <c r="Y3" s="213"/>
      <c r="Z3" s="213"/>
      <c r="AA3" s="213"/>
      <c r="AB3" s="213"/>
      <c r="AC3" s="213"/>
      <c r="AD3" s="213"/>
      <c r="AE3" s="213"/>
      <c r="AF3" s="213"/>
    </row>
    <row r="4" spans="1:32">
      <c r="A4" s="204"/>
      <c r="B4" s="205"/>
      <c r="C4" s="205"/>
      <c r="D4" s="205"/>
      <c r="E4" s="205"/>
      <c r="F4" s="205"/>
      <c r="G4" s="205"/>
      <c r="H4" s="205"/>
      <c r="I4" s="205"/>
      <c r="J4" s="205"/>
      <c r="K4" s="205"/>
      <c r="L4" s="206"/>
      <c r="M4" s="204"/>
      <c r="N4" s="206"/>
      <c r="O4" s="204"/>
      <c r="P4" s="257"/>
      <c r="Q4" s="204"/>
      <c r="R4" s="206"/>
      <c r="S4" s="204"/>
      <c r="T4" s="206"/>
      <c r="U4" s="204"/>
      <c r="V4" s="206"/>
      <c r="W4" s="205"/>
      <c r="X4" s="206"/>
      <c r="Y4" s="213"/>
      <c r="Z4" s="213"/>
      <c r="AA4" s="213"/>
      <c r="AB4" s="213"/>
      <c r="AC4" s="213"/>
      <c r="AD4" s="213"/>
      <c r="AE4" s="213"/>
      <c r="AF4" s="213"/>
    </row>
    <row r="5" spans="1:32">
      <c r="A5" s="204"/>
      <c r="B5" s="205"/>
      <c r="C5" s="205"/>
      <c r="D5" s="205"/>
      <c r="E5" s="205"/>
      <c r="F5" s="205"/>
      <c r="G5" s="205"/>
      <c r="H5" s="205"/>
      <c r="I5" s="205"/>
      <c r="J5" s="205"/>
      <c r="K5" s="205"/>
      <c r="L5" s="206"/>
      <c r="M5" s="204"/>
      <c r="N5" s="206"/>
      <c r="O5" s="204"/>
      <c r="P5" s="257"/>
      <c r="Q5" s="204"/>
      <c r="R5" s="206"/>
      <c r="S5" s="204"/>
      <c r="T5" s="206"/>
      <c r="U5" s="204"/>
      <c r="V5" s="206"/>
      <c r="W5" s="205"/>
      <c r="X5" s="206"/>
      <c r="Y5" s="213"/>
      <c r="Z5" s="213"/>
      <c r="AA5" s="213"/>
      <c r="AB5" s="213"/>
      <c r="AC5" s="213"/>
      <c r="AD5" s="213"/>
      <c r="AE5" s="213"/>
      <c r="AF5" s="213"/>
    </row>
    <row r="6" spans="1:32">
      <c r="A6" s="204"/>
      <c r="B6" s="205"/>
      <c r="C6" s="205"/>
      <c r="D6" s="205"/>
      <c r="E6" s="205"/>
      <c r="F6" s="205"/>
      <c r="G6" s="205"/>
      <c r="H6" s="205"/>
      <c r="I6" s="205"/>
      <c r="J6" s="205"/>
      <c r="K6" s="205"/>
      <c r="L6" s="206"/>
      <c r="M6" s="204"/>
      <c r="N6" s="206"/>
      <c r="O6" s="204"/>
      <c r="P6" s="257"/>
      <c r="Q6" s="204"/>
      <c r="R6" s="206"/>
      <c r="S6" s="204"/>
      <c r="T6" s="206"/>
      <c r="U6" s="204"/>
      <c r="V6" s="206"/>
      <c r="W6" s="205"/>
      <c r="X6" s="206"/>
      <c r="Y6" s="213"/>
      <c r="Z6" s="213"/>
      <c r="AA6" s="213"/>
      <c r="AB6" s="213"/>
      <c r="AC6" s="213"/>
      <c r="AD6" s="213"/>
      <c r="AE6" s="213"/>
      <c r="AF6" s="213"/>
    </row>
    <row r="7" spans="1:32">
      <c r="A7" s="204"/>
      <c r="B7" s="205"/>
      <c r="C7" s="205"/>
      <c r="D7" s="205"/>
      <c r="E7" s="205"/>
      <c r="F7" s="205"/>
      <c r="G7" s="205"/>
      <c r="H7" s="205"/>
      <c r="I7" s="205"/>
      <c r="J7" s="205"/>
      <c r="K7" s="205"/>
      <c r="L7" s="206"/>
      <c r="M7" s="204"/>
      <c r="N7" s="206"/>
      <c r="O7" s="204"/>
      <c r="P7" s="257"/>
      <c r="Q7" s="204"/>
      <c r="R7" s="206"/>
      <c r="S7" s="204"/>
      <c r="T7" s="206"/>
      <c r="U7" s="204"/>
      <c r="V7" s="206"/>
      <c r="W7" s="205"/>
      <c r="X7" s="206"/>
      <c r="Y7" s="213"/>
      <c r="Z7" s="213"/>
      <c r="AA7" s="213"/>
      <c r="AB7" s="213"/>
      <c r="AC7" s="213"/>
      <c r="AD7" s="213"/>
      <c r="AE7" s="213"/>
      <c r="AF7" s="213"/>
    </row>
    <row r="8" spans="1:32">
      <c r="A8" s="204"/>
      <c r="B8" s="205"/>
      <c r="C8" s="205"/>
      <c r="D8" s="205"/>
      <c r="E8" s="205"/>
      <c r="F8" s="205"/>
      <c r="G8" s="205"/>
      <c r="H8" s="205"/>
      <c r="I8" s="205"/>
      <c r="J8" s="205"/>
      <c r="K8" s="205"/>
      <c r="L8" s="206"/>
      <c r="M8" s="204"/>
      <c r="N8" s="206"/>
      <c r="O8" s="204"/>
      <c r="P8" s="257"/>
      <c r="Q8" s="204"/>
      <c r="R8" s="206"/>
      <c r="S8" s="204"/>
      <c r="T8" s="206"/>
      <c r="U8" s="204"/>
      <c r="V8" s="206"/>
      <c r="W8" s="205"/>
      <c r="X8" s="206"/>
      <c r="Y8" s="213"/>
      <c r="Z8" s="213"/>
      <c r="AA8" s="213"/>
      <c r="AB8" s="213"/>
      <c r="AC8" s="213"/>
      <c r="AD8" s="213"/>
      <c r="AE8" s="213"/>
      <c r="AF8" s="213"/>
    </row>
    <row r="9" spans="1:32">
      <c r="A9" s="204"/>
      <c r="B9" s="205"/>
      <c r="C9" s="205"/>
      <c r="D9" s="205"/>
      <c r="E9" s="205"/>
      <c r="F9" s="205"/>
      <c r="G9" s="205"/>
      <c r="H9" s="205"/>
      <c r="I9" s="205"/>
      <c r="J9" s="205"/>
      <c r="K9" s="205"/>
      <c r="L9" s="206"/>
      <c r="M9" s="204"/>
      <c r="N9" s="206"/>
      <c r="O9" s="204"/>
      <c r="P9" s="257"/>
      <c r="Q9" s="204"/>
      <c r="R9" s="206"/>
      <c r="S9" s="204"/>
      <c r="T9" s="206"/>
      <c r="U9" s="204"/>
      <c r="V9" s="206"/>
      <c r="W9" s="205"/>
      <c r="X9" s="206"/>
      <c r="Y9" s="213"/>
      <c r="Z9" s="213"/>
      <c r="AA9" s="213"/>
      <c r="AB9" s="213"/>
      <c r="AC9" s="213"/>
      <c r="AD9" s="213"/>
      <c r="AE9" s="213"/>
      <c r="AF9" s="213"/>
    </row>
    <row r="10" spans="1:32">
      <c r="A10" s="207"/>
      <c r="B10" s="208"/>
      <c r="C10" s="208"/>
      <c r="D10" s="208"/>
      <c r="E10" s="208"/>
      <c r="F10" s="208"/>
      <c r="G10" s="208"/>
      <c r="H10" s="208"/>
      <c r="I10" s="208"/>
      <c r="J10" s="208"/>
      <c r="K10" s="208"/>
      <c r="L10" s="209"/>
      <c r="M10" s="207"/>
      <c r="N10" s="209"/>
      <c r="O10" s="207"/>
      <c r="P10" s="258"/>
      <c r="Q10" s="207"/>
      <c r="R10" s="209"/>
      <c r="S10" s="207"/>
      <c r="T10" s="209"/>
      <c r="U10" s="207"/>
      <c r="V10" s="209"/>
      <c r="W10" s="205"/>
      <c r="X10" s="206"/>
      <c r="Y10" s="214"/>
      <c r="Z10" s="214"/>
      <c r="AA10" s="214"/>
      <c r="AB10" s="214"/>
      <c r="AC10" s="214"/>
      <c r="AD10" s="214"/>
      <c r="AE10" s="214"/>
      <c r="AF10" s="213"/>
    </row>
    <row r="11" spans="1:32">
      <c r="A11" s="263" t="s">
        <v>24</v>
      </c>
      <c r="B11" s="202"/>
      <c r="C11" s="202"/>
      <c r="D11" s="202"/>
      <c r="E11" s="202"/>
      <c r="F11" s="202"/>
      <c r="G11" s="202"/>
      <c r="H11" s="202"/>
      <c r="I11" s="202"/>
      <c r="J11" s="202"/>
      <c r="K11" s="202"/>
      <c r="L11" s="203"/>
      <c r="M11" s="89"/>
      <c r="N11" s="90"/>
      <c r="O11" s="106">
        <v>0</v>
      </c>
      <c r="P11" s="92">
        <v>4</v>
      </c>
      <c r="Q11" s="97"/>
      <c r="R11" s="98">
        <v>4</v>
      </c>
      <c r="S11" s="91"/>
      <c r="T11" s="92">
        <v>0</v>
      </c>
      <c r="U11" s="97"/>
      <c r="V11" s="98">
        <v>2</v>
      </c>
      <c r="W11" s="239">
        <v>4</v>
      </c>
      <c r="X11" s="203"/>
      <c r="Y11" s="240">
        <v>3</v>
      </c>
      <c r="Z11" s="243">
        <v>1</v>
      </c>
      <c r="AA11" s="243">
        <v>0</v>
      </c>
      <c r="AB11" s="243">
        <f>M12+O12+Q12+S12+U12</f>
        <v>21</v>
      </c>
      <c r="AC11" s="243">
        <f>N11+P11+R11+T11+V11</f>
        <v>10</v>
      </c>
      <c r="AD11" s="243">
        <f>AB11-AC11</f>
        <v>11</v>
      </c>
      <c r="AE11" s="244">
        <f>Y11*3+Z11*1</f>
        <v>10</v>
      </c>
      <c r="AF11" s="245">
        <v>1</v>
      </c>
    </row>
    <row r="12" spans="1:32">
      <c r="A12" s="207"/>
      <c r="B12" s="208"/>
      <c r="C12" s="208"/>
      <c r="D12" s="208"/>
      <c r="E12" s="208"/>
      <c r="F12" s="208"/>
      <c r="G12" s="208"/>
      <c r="H12" s="208"/>
      <c r="I12" s="208"/>
      <c r="J12" s="208"/>
      <c r="K12" s="208"/>
      <c r="L12" s="209"/>
      <c r="M12" s="93"/>
      <c r="N12" s="94"/>
      <c r="O12" s="95">
        <v>4</v>
      </c>
      <c r="P12" s="107">
        <v>1</v>
      </c>
      <c r="Q12" s="95">
        <v>7</v>
      </c>
      <c r="R12" s="96"/>
      <c r="S12" s="95">
        <v>4</v>
      </c>
      <c r="T12" s="96"/>
      <c r="U12" s="95">
        <v>6</v>
      </c>
      <c r="V12" s="96"/>
      <c r="W12" s="207"/>
      <c r="X12" s="209"/>
      <c r="Y12" s="209"/>
      <c r="Z12" s="214"/>
      <c r="AA12" s="214"/>
      <c r="AB12" s="214"/>
      <c r="AC12" s="214"/>
      <c r="AD12" s="214"/>
      <c r="AE12" s="214"/>
      <c r="AF12" s="214"/>
    </row>
    <row r="13" spans="1:32">
      <c r="A13" s="249" t="s">
        <v>26</v>
      </c>
      <c r="B13" s="202"/>
      <c r="C13" s="202"/>
      <c r="D13" s="202"/>
      <c r="E13" s="202"/>
      <c r="F13" s="202"/>
      <c r="G13" s="202"/>
      <c r="H13" s="202"/>
      <c r="I13" s="202"/>
      <c r="J13" s="202"/>
      <c r="K13" s="202"/>
      <c r="L13" s="203"/>
      <c r="M13" s="108">
        <v>1</v>
      </c>
      <c r="N13" s="98">
        <v>4</v>
      </c>
      <c r="O13" s="89"/>
      <c r="P13" s="90"/>
      <c r="Q13" s="91"/>
      <c r="R13" s="92">
        <v>4</v>
      </c>
      <c r="S13" s="106">
        <v>1</v>
      </c>
      <c r="T13" s="92">
        <v>1</v>
      </c>
      <c r="U13" s="97"/>
      <c r="V13" s="98">
        <v>2</v>
      </c>
      <c r="W13" s="239">
        <v>4</v>
      </c>
      <c r="X13" s="203"/>
      <c r="Y13" s="240">
        <v>1</v>
      </c>
      <c r="Z13" s="243">
        <v>2</v>
      </c>
      <c r="AA13" s="240">
        <v>1</v>
      </c>
      <c r="AB13" s="243">
        <f>M14+O14+Q14+S14+U14</f>
        <v>10</v>
      </c>
      <c r="AC13" s="243">
        <f>N13+P13+R13+T13+V13</f>
        <v>11</v>
      </c>
      <c r="AD13" s="243">
        <f>AB13-AC13</f>
        <v>-1</v>
      </c>
      <c r="AE13" s="244">
        <f>Y13*3+Z13*1</f>
        <v>5</v>
      </c>
      <c r="AF13" s="245">
        <v>3</v>
      </c>
    </row>
    <row r="14" spans="1:32">
      <c r="A14" s="207"/>
      <c r="B14" s="208"/>
      <c r="C14" s="208"/>
      <c r="D14" s="208"/>
      <c r="E14" s="208"/>
      <c r="F14" s="208"/>
      <c r="G14" s="208"/>
      <c r="H14" s="208"/>
      <c r="I14" s="208"/>
      <c r="J14" s="208"/>
      <c r="K14" s="208"/>
      <c r="L14" s="209"/>
      <c r="M14" s="95">
        <v>4</v>
      </c>
      <c r="N14" s="107">
        <v>0</v>
      </c>
      <c r="O14" s="93"/>
      <c r="P14" s="94"/>
      <c r="Q14" s="95">
        <v>1</v>
      </c>
      <c r="R14" s="96"/>
      <c r="S14" s="95">
        <v>1</v>
      </c>
      <c r="T14" s="107">
        <v>2</v>
      </c>
      <c r="U14" s="95">
        <v>4</v>
      </c>
      <c r="V14" s="96"/>
      <c r="W14" s="207"/>
      <c r="X14" s="209"/>
      <c r="Y14" s="209"/>
      <c r="Z14" s="214"/>
      <c r="AA14" s="209"/>
      <c r="AB14" s="214"/>
      <c r="AC14" s="214"/>
      <c r="AD14" s="214"/>
      <c r="AE14" s="214"/>
      <c r="AF14" s="214"/>
    </row>
    <row r="15" spans="1:32">
      <c r="A15" s="250" t="s">
        <v>27</v>
      </c>
      <c r="B15" s="202"/>
      <c r="C15" s="202"/>
      <c r="D15" s="202"/>
      <c r="E15" s="202"/>
      <c r="F15" s="202"/>
      <c r="G15" s="202"/>
      <c r="H15" s="202"/>
      <c r="I15" s="202"/>
      <c r="J15" s="202"/>
      <c r="K15" s="202"/>
      <c r="L15" s="203"/>
      <c r="M15" s="97"/>
      <c r="N15" s="109">
        <v>7</v>
      </c>
      <c r="O15" s="91"/>
      <c r="P15" s="99">
        <v>1</v>
      </c>
      <c r="Q15" s="89"/>
      <c r="R15" s="90"/>
      <c r="S15" s="91"/>
      <c r="T15" s="92">
        <v>0</v>
      </c>
      <c r="U15" s="97"/>
      <c r="V15" s="98">
        <v>0</v>
      </c>
      <c r="W15" s="239">
        <v>4</v>
      </c>
      <c r="X15" s="203"/>
      <c r="Y15" s="240">
        <v>3</v>
      </c>
      <c r="Z15" s="243">
        <v>0</v>
      </c>
      <c r="AA15" s="243">
        <v>1</v>
      </c>
      <c r="AB15" s="243">
        <f>M16+O16+Q16+S16+U16</f>
        <v>22</v>
      </c>
      <c r="AC15" s="243">
        <f>N15+P15+R15+T15+V15</f>
        <v>8</v>
      </c>
      <c r="AD15" s="243">
        <f>AB15-AC15</f>
        <v>14</v>
      </c>
      <c r="AE15" s="244">
        <f>Y15*3+Z15*1</f>
        <v>9</v>
      </c>
      <c r="AF15" s="245">
        <v>2</v>
      </c>
    </row>
    <row r="16" spans="1:32">
      <c r="A16" s="207"/>
      <c r="B16" s="208"/>
      <c r="C16" s="208"/>
      <c r="D16" s="208"/>
      <c r="E16" s="208"/>
      <c r="F16" s="208"/>
      <c r="G16" s="208"/>
      <c r="H16" s="208"/>
      <c r="I16" s="208"/>
      <c r="J16" s="208"/>
      <c r="K16" s="208"/>
      <c r="L16" s="209"/>
      <c r="M16" s="95">
        <v>4</v>
      </c>
      <c r="N16" s="110"/>
      <c r="O16" s="95">
        <v>4</v>
      </c>
      <c r="P16" s="102"/>
      <c r="Q16" s="93"/>
      <c r="R16" s="94"/>
      <c r="S16" s="95">
        <v>10</v>
      </c>
      <c r="T16" s="96"/>
      <c r="U16" s="95">
        <v>4</v>
      </c>
      <c r="V16" s="96"/>
      <c r="W16" s="207"/>
      <c r="X16" s="209"/>
      <c r="Y16" s="209"/>
      <c r="Z16" s="214"/>
      <c r="AA16" s="214"/>
      <c r="AB16" s="214"/>
      <c r="AC16" s="214"/>
      <c r="AD16" s="214"/>
      <c r="AE16" s="214"/>
      <c r="AF16" s="214"/>
    </row>
    <row r="17" spans="1:32">
      <c r="A17" s="251" t="s">
        <v>28</v>
      </c>
      <c r="B17" s="202"/>
      <c r="C17" s="202"/>
      <c r="D17" s="202"/>
      <c r="E17" s="202"/>
      <c r="F17" s="202"/>
      <c r="G17" s="202"/>
      <c r="H17" s="202"/>
      <c r="I17" s="202"/>
      <c r="J17" s="202"/>
      <c r="K17" s="202"/>
      <c r="L17" s="203"/>
      <c r="M17" s="97"/>
      <c r="N17" s="98">
        <v>4</v>
      </c>
      <c r="O17" s="111">
        <v>2</v>
      </c>
      <c r="P17" s="112">
        <v>1</v>
      </c>
      <c r="Q17" s="113"/>
      <c r="R17" s="114">
        <v>10</v>
      </c>
      <c r="S17" s="89"/>
      <c r="T17" s="90"/>
      <c r="U17" s="108">
        <v>1</v>
      </c>
      <c r="V17" s="98">
        <v>2</v>
      </c>
      <c r="W17" s="239">
        <v>4</v>
      </c>
      <c r="X17" s="203"/>
      <c r="Y17" s="240">
        <v>0</v>
      </c>
      <c r="Z17" s="243">
        <v>2</v>
      </c>
      <c r="AA17" s="243">
        <v>2</v>
      </c>
      <c r="AB17" s="243">
        <f>M18+O18+Q18+S18+U18</f>
        <v>3</v>
      </c>
      <c r="AC17" s="243">
        <f>N17+P17+R17+T17+V17</f>
        <v>17</v>
      </c>
      <c r="AD17" s="243">
        <f>AB17-AC17</f>
        <v>-14</v>
      </c>
      <c r="AE17" s="244">
        <f>Y17*3+Z17*1</f>
        <v>2</v>
      </c>
      <c r="AF17" s="245">
        <v>4</v>
      </c>
    </row>
    <row r="18" spans="1:32">
      <c r="A18" s="207"/>
      <c r="B18" s="208"/>
      <c r="C18" s="208"/>
      <c r="D18" s="208"/>
      <c r="E18" s="208"/>
      <c r="F18" s="208"/>
      <c r="G18" s="208"/>
      <c r="H18" s="208"/>
      <c r="I18" s="208"/>
      <c r="J18" s="208"/>
      <c r="K18" s="208"/>
      <c r="L18" s="209"/>
      <c r="M18" s="95">
        <v>0</v>
      </c>
      <c r="N18" s="96"/>
      <c r="O18" s="95">
        <v>1</v>
      </c>
      <c r="P18" s="107">
        <v>1</v>
      </c>
      <c r="Q18" s="95">
        <v>0</v>
      </c>
      <c r="R18" s="110"/>
      <c r="S18" s="93"/>
      <c r="T18" s="94"/>
      <c r="U18" s="95">
        <v>2</v>
      </c>
      <c r="V18" s="107">
        <v>0</v>
      </c>
      <c r="W18" s="207"/>
      <c r="X18" s="209"/>
      <c r="Y18" s="209"/>
      <c r="Z18" s="214"/>
      <c r="AA18" s="214"/>
      <c r="AB18" s="214"/>
      <c r="AC18" s="214"/>
      <c r="AD18" s="214"/>
      <c r="AE18" s="214"/>
      <c r="AF18" s="214"/>
    </row>
    <row r="19" spans="1:32">
      <c r="A19" s="264" t="s">
        <v>30</v>
      </c>
      <c r="B19" s="202"/>
      <c r="C19" s="202"/>
      <c r="D19" s="202"/>
      <c r="E19" s="202"/>
      <c r="F19" s="202"/>
      <c r="G19" s="202"/>
      <c r="H19" s="202"/>
      <c r="I19" s="202"/>
      <c r="J19" s="202"/>
      <c r="K19" s="202"/>
      <c r="L19" s="203"/>
      <c r="M19" s="97"/>
      <c r="N19" s="98">
        <v>6</v>
      </c>
      <c r="O19" s="97"/>
      <c r="P19" s="98">
        <v>4</v>
      </c>
      <c r="Q19" s="97"/>
      <c r="R19" s="98">
        <v>4</v>
      </c>
      <c r="S19" s="111">
        <v>1</v>
      </c>
      <c r="T19" s="112">
        <v>2</v>
      </c>
      <c r="U19" s="89"/>
      <c r="V19" s="90"/>
      <c r="W19" s="239">
        <v>4</v>
      </c>
      <c r="X19" s="203"/>
      <c r="Y19" s="240">
        <v>0</v>
      </c>
      <c r="Z19" s="243">
        <v>1</v>
      </c>
      <c r="AA19" s="243">
        <v>3</v>
      </c>
      <c r="AB19" s="243">
        <f>M20+O20+Q20+S20+U20</f>
        <v>6</v>
      </c>
      <c r="AC19" s="243">
        <f>N19+P19+R19+T19+V19</f>
        <v>16</v>
      </c>
      <c r="AD19" s="243">
        <f>AB19-AC19</f>
        <v>-10</v>
      </c>
      <c r="AE19" s="244">
        <f>Y19*3+Z19*1</f>
        <v>1</v>
      </c>
      <c r="AF19" s="245">
        <v>5</v>
      </c>
    </row>
    <row r="20" spans="1:32">
      <c r="A20" s="207"/>
      <c r="B20" s="208"/>
      <c r="C20" s="208"/>
      <c r="D20" s="208"/>
      <c r="E20" s="208"/>
      <c r="F20" s="208"/>
      <c r="G20" s="208"/>
      <c r="H20" s="208"/>
      <c r="I20" s="208"/>
      <c r="J20" s="208"/>
      <c r="K20" s="208"/>
      <c r="L20" s="209"/>
      <c r="M20" s="95">
        <v>2</v>
      </c>
      <c r="N20" s="96"/>
      <c r="O20" s="95">
        <v>2</v>
      </c>
      <c r="P20" s="96"/>
      <c r="Q20" s="95">
        <v>0</v>
      </c>
      <c r="R20" s="96"/>
      <c r="S20" s="95">
        <v>2</v>
      </c>
      <c r="T20" s="107">
        <v>0</v>
      </c>
      <c r="U20" s="93"/>
      <c r="V20" s="94"/>
      <c r="W20" s="207"/>
      <c r="X20" s="209"/>
      <c r="Y20" s="209"/>
      <c r="Z20" s="214"/>
      <c r="AA20" s="214"/>
      <c r="AB20" s="214"/>
      <c r="AC20" s="214"/>
      <c r="AD20" s="214"/>
      <c r="AE20" s="214"/>
      <c r="AF20" s="214"/>
    </row>
    <row r="21" spans="1:32" ht="56.25" customHeight="1">
      <c r="A21" s="231"/>
      <c r="B21" s="215"/>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1"/>
    </row>
  </sheetData>
  <sheetProtection algorithmName="SHA-512" hashValue="4nw75mzpYgozB51qCoWEG9MEsOalFUSDS30eROFzAZw26MvuGzafIsPS3WU7wsdSr1xv0sbd0K1dpJiM8ZcbPw==" saltValue="3iUuTY8LrSBesOht9/yL3A==" spinCount="100000" sheet="1" objects="1" scenarios="1"/>
  <mergeCells count="67">
    <mergeCell ref="A21:AF21"/>
    <mergeCell ref="AD2:AD10"/>
    <mergeCell ref="AE2:AE10"/>
    <mergeCell ref="AD11:AD12"/>
    <mergeCell ref="AE11:AE12"/>
    <mergeCell ref="AF11:AF12"/>
    <mergeCell ref="AE13:AE14"/>
    <mergeCell ref="AF13:AF14"/>
    <mergeCell ref="W2:X10"/>
    <mergeCell ref="Y2:Y10"/>
    <mergeCell ref="W11:X12"/>
    <mergeCell ref="Y11:Y12"/>
    <mergeCell ref="W13:X14"/>
    <mergeCell ref="Y13:Y14"/>
    <mergeCell ref="Y15:Y16"/>
    <mergeCell ref="A19:L20"/>
    <mergeCell ref="A1:AF1"/>
    <mergeCell ref="M2:N10"/>
    <mergeCell ref="O2:P10"/>
    <mergeCell ref="Q2:R10"/>
    <mergeCell ref="S2:T10"/>
    <mergeCell ref="U2:V10"/>
    <mergeCell ref="AF2:AF10"/>
    <mergeCell ref="AD13:AD14"/>
    <mergeCell ref="AD15:AD16"/>
    <mergeCell ref="AE15:AE16"/>
    <mergeCell ref="AF15:AF16"/>
    <mergeCell ref="AF17:AF18"/>
    <mergeCell ref="A2:L10"/>
    <mergeCell ref="A11:L12"/>
    <mergeCell ref="A13:L14"/>
    <mergeCell ref="A15:L16"/>
    <mergeCell ref="A17:L18"/>
    <mergeCell ref="AB2:AB10"/>
    <mergeCell ref="AC2:AC10"/>
    <mergeCell ref="AB11:AB12"/>
    <mergeCell ref="AC11:AC12"/>
    <mergeCell ref="AB13:AB14"/>
    <mergeCell ref="AC13:AC14"/>
    <mergeCell ref="Z2:Z10"/>
    <mergeCell ref="AA2:AA10"/>
    <mergeCell ref="Z11:Z12"/>
    <mergeCell ref="AA11:AA12"/>
    <mergeCell ref="Z13:Z14"/>
    <mergeCell ref="AA13:AA14"/>
    <mergeCell ref="AE19:AE20"/>
    <mergeCell ref="AF19:AF20"/>
    <mergeCell ref="W19:X20"/>
    <mergeCell ref="Y19:Y20"/>
    <mergeCell ref="Z19:Z20"/>
    <mergeCell ref="AA19:AA20"/>
    <mergeCell ref="AB19:AB20"/>
    <mergeCell ref="AC19:AC20"/>
    <mergeCell ref="AD19:AD20"/>
    <mergeCell ref="AD17:AD18"/>
    <mergeCell ref="AE17:AE18"/>
    <mergeCell ref="W15:X16"/>
    <mergeCell ref="W17:X18"/>
    <mergeCell ref="Y17:Y18"/>
    <mergeCell ref="Z17:Z18"/>
    <mergeCell ref="AA17:AA18"/>
    <mergeCell ref="AB17:AB18"/>
    <mergeCell ref="AC17:AC18"/>
    <mergeCell ref="Z15:Z16"/>
    <mergeCell ref="AA15:AA16"/>
    <mergeCell ref="AB15:AB16"/>
    <mergeCell ref="AC15:AC1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H17"/>
  <sheetViews>
    <sheetView workbookViewId="0">
      <selection sqref="A1:AH1"/>
    </sheetView>
  </sheetViews>
  <sheetFormatPr baseColWidth="10" defaultColWidth="14.42578125" defaultRowHeight="15" customHeight="1"/>
  <cols>
    <col min="1" max="12" width="2.5703125" customWidth="1"/>
    <col min="13" max="34" width="3.5703125" customWidth="1"/>
  </cols>
  <sheetData>
    <row r="1" spans="1:34" ht="72.75" customHeight="1">
      <c r="A1" s="231"/>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1"/>
    </row>
    <row r="2" spans="1:34">
      <c r="A2" s="262" t="s">
        <v>139</v>
      </c>
      <c r="B2" s="202"/>
      <c r="C2" s="202"/>
      <c r="D2" s="202"/>
      <c r="E2" s="202"/>
      <c r="F2" s="202"/>
      <c r="G2" s="202"/>
      <c r="H2" s="202"/>
      <c r="I2" s="202"/>
      <c r="J2" s="202"/>
      <c r="K2" s="202"/>
      <c r="L2" s="203"/>
      <c r="M2" s="254" t="str">
        <f>A11</f>
        <v>PUMAS - VALLE DEL CAUCA</v>
      </c>
      <c r="N2" s="203"/>
      <c r="O2" s="255" t="str">
        <f>A13</f>
        <v>REAL HC - ANTIOQUIA</v>
      </c>
      <c r="P2" s="256"/>
      <c r="Q2" s="259" t="str">
        <f>A15</f>
        <v>INTERNACIONAL - BOGOTA</v>
      </c>
      <c r="R2" s="203"/>
      <c r="S2" s="254" t="str">
        <f>A11</f>
        <v>PUMAS - VALLE DEL CAUCA</v>
      </c>
      <c r="T2" s="203"/>
      <c r="U2" s="255" t="str">
        <f>A13</f>
        <v>REAL HC - ANTIOQUIA</v>
      </c>
      <c r="V2" s="256"/>
      <c r="W2" s="259" t="str">
        <f>A15</f>
        <v>INTERNACIONAL - BOGOTA</v>
      </c>
      <c r="X2" s="203"/>
      <c r="Y2" s="241" t="s">
        <v>129</v>
      </c>
      <c r="Z2" s="203"/>
      <c r="AA2" s="242" t="s">
        <v>130</v>
      </c>
      <c r="AB2" s="242" t="s">
        <v>131</v>
      </c>
      <c r="AC2" s="242" t="s">
        <v>132</v>
      </c>
      <c r="AD2" s="242" t="s">
        <v>133</v>
      </c>
      <c r="AE2" s="242" t="s">
        <v>134</v>
      </c>
      <c r="AF2" s="242" t="s">
        <v>135</v>
      </c>
      <c r="AG2" s="242" t="s">
        <v>136</v>
      </c>
      <c r="AH2" s="242" t="s">
        <v>137</v>
      </c>
    </row>
    <row r="3" spans="1:34">
      <c r="A3" s="204"/>
      <c r="B3" s="205"/>
      <c r="C3" s="205"/>
      <c r="D3" s="205"/>
      <c r="E3" s="205"/>
      <c r="F3" s="205"/>
      <c r="G3" s="205"/>
      <c r="H3" s="205"/>
      <c r="I3" s="205"/>
      <c r="J3" s="205"/>
      <c r="K3" s="205"/>
      <c r="L3" s="206"/>
      <c r="M3" s="204"/>
      <c r="N3" s="206"/>
      <c r="O3" s="204"/>
      <c r="P3" s="257"/>
      <c r="Q3" s="204"/>
      <c r="R3" s="206"/>
      <c r="S3" s="204"/>
      <c r="T3" s="206"/>
      <c r="U3" s="204"/>
      <c r="V3" s="257"/>
      <c r="W3" s="204"/>
      <c r="X3" s="206"/>
      <c r="Y3" s="205"/>
      <c r="Z3" s="206"/>
      <c r="AA3" s="213"/>
      <c r="AB3" s="213"/>
      <c r="AC3" s="213"/>
      <c r="AD3" s="213"/>
      <c r="AE3" s="213"/>
      <c r="AF3" s="213"/>
      <c r="AG3" s="213"/>
      <c r="AH3" s="213"/>
    </row>
    <row r="4" spans="1:34">
      <c r="A4" s="204"/>
      <c r="B4" s="205"/>
      <c r="C4" s="205"/>
      <c r="D4" s="205"/>
      <c r="E4" s="205"/>
      <c r="F4" s="205"/>
      <c r="G4" s="205"/>
      <c r="H4" s="205"/>
      <c r="I4" s="205"/>
      <c r="J4" s="205"/>
      <c r="K4" s="205"/>
      <c r="L4" s="206"/>
      <c r="M4" s="204"/>
      <c r="N4" s="206"/>
      <c r="O4" s="204"/>
      <c r="P4" s="257"/>
      <c r="Q4" s="204"/>
      <c r="R4" s="206"/>
      <c r="S4" s="204"/>
      <c r="T4" s="206"/>
      <c r="U4" s="204"/>
      <c r="V4" s="257"/>
      <c r="W4" s="204"/>
      <c r="X4" s="206"/>
      <c r="Y4" s="205"/>
      <c r="Z4" s="206"/>
      <c r="AA4" s="213"/>
      <c r="AB4" s="213"/>
      <c r="AC4" s="213"/>
      <c r="AD4" s="213"/>
      <c r="AE4" s="213"/>
      <c r="AF4" s="213"/>
      <c r="AG4" s="213"/>
      <c r="AH4" s="213"/>
    </row>
    <row r="5" spans="1:34">
      <c r="A5" s="204"/>
      <c r="B5" s="205"/>
      <c r="C5" s="205"/>
      <c r="D5" s="205"/>
      <c r="E5" s="205"/>
      <c r="F5" s="205"/>
      <c r="G5" s="205"/>
      <c r="H5" s="205"/>
      <c r="I5" s="205"/>
      <c r="J5" s="205"/>
      <c r="K5" s="205"/>
      <c r="L5" s="206"/>
      <c r="M5" s="204"/>
      <c r="N5" s="206"/>
      <c r="O5" s="204"/>
      <c r="P5" s="257"/>
      <c r="Q5" s="204"/>
      <c r="R5" s="206"/>
      <c r="S5" s="204"/>
      <c r="T5" s="206"/>
      <c r="U5" s="204"/>
      <c r="V5" s="257"/>
      <c r="W5" s="204"/>
      <c r="X5" s="206"/>
      <c r="Y5" s="205"/>
      <c r="Z5" s="206"/>
      <c r="AA5" s="213"/>
      <c r="AB5" s="213"/>
      <c r="AC5" s="213"/>
      <c r="AD5" s="213"/>
      <c r="AE5" s="213"/>
      <c r="AF5" s="213"/>
      <c r="AG5" s="213"/>
      <c r="AH5" s="213"/>
    </row>
    <row r="6" spans="1:34">
      <c r="A6" s="204"/>
      <c r="B6" s="205"/>
      <c r="C6" s="205"/>
      <c r="D6" s="205"/>
      <c r="E6" s="205"/>
      <c r="F6" s="205"/>
      <c r="G6" s="205"/>
      <c r="H6" s="205"/>
      <c r="I6" s="205"/>
      <c r="J6" s="205"/>
      <c r="K6" s="205"/>
      <c r="L6" s="206"/>
      <c r="M6" s="204"/>
      <c r="N6" s="206"/>
      <c r="O6" s="204"/>
      <c r="P6" s="257"/>
      <c r="Q6" s="204"/>
      <c r="R6" s="206"/>
      <c r="S6" s="204"/>
      <c r="T6" s="206"/>
      <c r="U6" s="204"/>
      <c r="V6" s="257"/>
      <c r="W6" s="204"/>
      <c r="X6" s="206"/>
      <c r="Y6" s="205"/>
      <c r="Z6" s="206"/>
      <c r="AA6" s="213"/>
      <c r="AB6" s="213"/>
      <c r="AC6" s="213"/>
      <c r="AD6" s="213"/>
      <c r="AE6" s="213"/>
      <c r="AF6" s="213"/>
      <c r="AG6" s="213"/>
      <c r="AH6" s="213"/>
    </row>
    <row r="7" spans="1:34">
      <c r="A7" s="204"/>
      <c r="B7" s="205"/>
      <c r="C7" s="205"/>
      <c r="D7" s="205"/>
      <c r="E7" s="205"/>
      <c r="F7" s="205"/>
      <c r="G7" s="205"/>
      <c r="H7" s="205"/>
      <c r="I7" s="205"/>
      <c r="J7" s="205"/>
      <c r="K7" s="205"/>
      <c r="L7" s="206"/>
      <c r="M7" s="204"/>
      <c r="N7" s="206"/>
      <c r="O7" s="204"/>
      <c r="P7" s="257"/>
      <c r="Q7" s="204"/>
      <c r="R7" s="206"/>
      <c r="S7" s="204"/>
      <c r="T7" s="206"/>
      <c r="U7" s="204"/>
      <c r="V7" s="257"/>
      <c r="W7" s="204"/>
      <c r="X7" s="206"/>
      <c r="Y7" s="205"/>
      <c r="Z7" s="206"/>
      <c r="AA7" s="213"/>
      <c r="AB7" s="213"/>
      <c r="AC7" s="213"/>
      <c r="AD7" s="213"/>
      <c r="AE7" s="213"/>
      <c r="AF7" s="213"/>
      <c r="AG7" s="213"/>
      <c r="AH7" s="213"/>
    </row>
    <row r="8" spans="1:34">
      <c r="A8" s="204"/>
      <c r="B8" s="205"/>
      <c r="C8" s="205"/>
      <c r="D8" s="205"/>
      <c r="E8" s="205"/>
      <c r="F8" s="205"/>
      <c r="G8" s="205"/>
      <c r="H8" s="205"/>
      <c r="I8" s="205"/>
      <c r="J8" s="205"/>
      <c r="K8" s="205"/>
      <c r="L8" s="206"/>
      <c r="M8" s="204"/>
      <c r="N8" s="206"/>
      <c r="O8" s="204"/>
      <c r="P8" s="257"/>
      <c r="Q8" s="204"/>
      <c r="R8" s="206"/>
      <c r="S8" s="204"/>
      <c r="T8" s="206"/>
      <c r="U8" s="204"/>
      <c r="V8" s="257"/>
      <c r="W8" s="204"/>
      <c r="X8" s="206"/>
      <c r="Y8" s="205"/>
      <c r="Z8" s="206"/>
      <c r="AA8" s="213"/>
      <c r="AB8" s="213"/>
      <c r="AC8" s="213"/>
      <c r="AD8" s="213"/>
      <c r="AE8" s="213"/>
      <c r="AF8" s="213"/>
      <c r="AG8" s="213"/>
      <c r="AH8" s="213"/>
    </row>
    <row r="9" spans="1:34">
      <c r="A9" s="204"/>
      <c r="B9" s="205"/>
      <c r="C9" s="205"/>
      <c r="D9" s="205"/>
      <c r="E9" s="205"/>
      <c r="F9" s="205"/>
      <c r="G9" s="205"/>
      <c r="H9" s="205"/>
      <c r="I9" s="205"/>
      <c r="J9" s="205"/>
      <c r="K9" s="205"/>
      <c r="L9" s="206"/>
      <c r="M9" s="204"/>
      <c r="N9" s="206"/>
      <c r="O9" s="204"/>
      <c r="P9" s="257"/>
      <c r="Q9" s="204"/>
      <c r="R9" s="206"/>
      <c r="S9" s="204"/>
      <c r="T9" s="206"/>
      <c r="U9" s="204"/>
      <c r="V9" s="257"/>
      <c r="W9" s="204"/>
      <c r="X9" s="206"/>
      <c r="Y9" s="205"/>
      <c r="Z9" s="206"/>
      <c r="AA9" s="213"/>
      <c r="AB9" s="213"/>
      <c r="AC9" s="213"/>
      <c r="AD9" s="213"/>
      <c r="AE9" s="213"/>
      <c r="AF9" s="213"/>
      <c r="AG9" s="213"/>
      <c r="AH9" s="213"/>
    </row>
    <row r="10" spans="1:34">
      <c r="A10" s="207"/>
      <c r="B10" s="208"/>
      <c r="C10" s="208"/>
      <c r="D10" s="208"/>
      <c r="E10" s="208"/>
      <c r="F10" s="208"/>
      <c r="G10" s="208"/>
      <c r="H10" s="208"/>
      <c r="I10" s="208"/>
      <c r="J10" s="208"/>
      <c r="K10" s="208"/>
      <c r="L10" s="209"/>
      <c r="M10" s="207"/>
      <c r="N10" s="209"/>
      <c r="O10" s="207"/>
      <c r="P10" s="258"/>
      <c r="Q10" s="207"/>
      <c r="R10" s="209"/>
      <c r="S10" s="207"/>
      <c r="T10" s="209"/>
      <c r="U10" s="207"/>
      <c r="V10" s="258"/>
      <c r="W10" s="207"/>
      <c r="X10" s="209"/>
      <c r="Y10" s="205"/>
      <c r="Z10" s="206"/>
      <c r="AA10" s="214"/>
      <c r="AB10" s="214"/>
      <c r="AC10" s="214"/>
      <c r="AD10" s="214"/>
      <c r="AE10" s="214"/>
      <c r="AF10" s="214"/>
      <c r="AG10" s="214"/>
      <c r="AH10" s="213"/>
    </row>
    <row r="11" spans="1:34">
      <c r="A11" s="263" t="s">
        <v>37</v>
      </c>
      <c r="B11" s="202"/>
      <c r="C11" s="202"/>
      <c r="D11" s="202"/>
      <c r="E11" s="202"/>
      <c r="F11" s="202"/>
      <c r="G11" s="202"/>
      <c r="H11" s="202"/>
      <c r="I11" s="202"/>
      <c r="J11" s="202"/>
      <c r="K11" s="202"/>
      <c r="L11" s="203"/>
      <c r="M11" s="89"/>
      <c r="N11" s="90"/>
      <c r="O11" s="91"/>
      <c r="P11" s="92">
        <v>2</v>
      </c>
      <c r="Q11" s="91"/>
      <c r="R11" s="92">
        <v>3</v>
      </c>
      <c r="S11" s="89"/>
      <c r="T11" s="90"/>
      <c r="U11" s="91"/>
      <c r="V11" s="92">
        <v>2</v>
      </c>
      <c r="W11" s="91"/>
      <c r="X11" s="92">
        <v>2</v>
      </c>
      <c r="Y11" s="239">
        <v>4</v>
      </c>
      <c r="Z11" s="203"/>
      <c r="AA11" s="240">
        <v>2</v>
      </c>
      <c r="AB11" s="243">
        <v>0</v>
      </c>
      <c r="AC11" s="243">
        <v>2</v>
      </c>
      <c r="AD11" s="243">
        <f>M12+O12+Q12+S12+U12+W12</f>
        <v>11</v>
      </c>
      <c r="AE11" s="243">
        <f>N11+P11+R11+T11+V11+X11</f>
        <v>9</v>
      </c>
      <c r="AF11" s="243">
        <f>AD11-AE11</f>
        <v>2</v>
      </c>
      <c r="AG11" s="244">
        <f>AA11*3+AB11*1</f>
        <v>6</v>
      </c>
      <c r="AH11" s="245">
        <v>2</v>
      </c>
    </row>
    <row r="12" spans="1:34">
      <c r="A12" s="207"/>
      <c r="B12" s="208"/>
      <c r="C12" s="208"/>
      <c r="D12" s="208"/>
      <c r="E12" s="208"/>
      <c r="F12" s="208"/>
      <c r="G12" s="208"/>
      <c r="H12" s="208"/>
      <c r="I12" s="208"/>
      <c r="J12" s="208"/>
      <c r="K12" s="208"/>
      <c r="L12" s="209"/>
      <c r="M12" s="93"/>
      <c r="N12" s="94"/>
      <c r="O12" s="95">
        <v>4</v>
      </c>
      <c r="P12" s="96"/>
      <c r="Q12" s="95">
        <v>2</v>
      </c>
      <c r="R12" s="96"/>
      <c r="S12" s="93"/>
      <c r="T12" s="94"/>
      <c r="U12" s="95">
        <v>4</v>
      </c>
      <c r="V12" s="96"/>
      <c r="W12" s="95">
        <v>1</v>
      </c>
      <c r="X12" s="96"/>
      <c r="Y12" s="207"/>
      <c r="Z12" s="209"/>
      <c r="AA12" s="209"/>
      <c r="AB12" s="214"/>
      <c r="AC12" s="214"/>
      <c r="AD12" s="214"/>
      <c r="AE12" s="214"/>
      <c r="AF12" s="214"/>
      <c r="AG12" s="214"/>
      <c r="AH12" s="214"/>
    </row>
    <row r="13" spans="1:34">
      <c r="A13" s="249" t="s">
        <v>49</v>
      </c>
      <c r="B13" s="202"/>
      <c r="C13" s="202"/>
      <c r="D13" s="202"/>
      <c r="E13" s="202"/>
      <c r="F13" s="202"/>
      <c r="G13" s="202"/>
      <c r="H13" s="202"/>
      <c r="I13" s="202"/>
      <c r="J13" s="202"/>
      <c r="K13" s="202"/>
      <c r="L13" s="203"/>
      <c r="M13" s="91"/>
      <c r="N13" s="92">
        <v>4</v>
      </c>
      <c r="O13" s="89"/>
      <c r="P13" s="90"/>
      <c r="Q13" s="91"/>
      <c r="R13" s="92">
        <v>4</v>
      </c>
      <c r="S13" s="91"/>
      <c r="T13" s="92">
        <v>4</v>
      </c>
      <c r="U13" s="89"/>
      <c r="V13" s="90"/>
      <c r="W13" s="91"/>
      <c r="X13" s="92">
        <v>7</v>
      </c>
      <c r="Y13" s="239">
        <v>4</v>
      </c>
      <c r="Z13" s="203"/>
      <c r="AA13" s="240">
        <v>0</v>
      </c>
      <c r="AB13" s="243">
        <v>0</v>
      </c>
      <c r="AC13" s="240">
        <v>4</v>
      </c>
      <c r="AD13" s="243">
        <f>M14+O14+Q14+S14+U14+W14</f>
        <v>10</v>
      </c>
      <c r="AE13" s="243">
        <f>N13+P13+R13+T13+V13+X13</f>
        <v>19</v>
      </c>
      <c r="AF13" s="243">
        <f>AD13-AE13</f>
        <v>-9</v>
      </c>
      <c r="AG13" s="244">
        <f>AA13*3+AB13*1</f>
        <v>0</v>
      </c>
      <c r="AH13" s="245">
        <v>3</v>
      </c>
    </row>
    <row r="14" spans="1:34">
      <c r="A14" s="207"/>
      <c r="B14" s="208"/>
      <c r="C14" s="208"/>
      <c r="D14" s="208"/>
      <c r="E14" s="208"/>
      <c r="F14" s="208"/>
      <c r="G14" s="208"/>
      <c r="H14" s="208"/>
      <c r="I14" s="208"/>
      <c r="J14" s="208"/>
      <c r="K14" s="208"/>
      <c r="L14" s="209"/>
      <c r="M14" s="95">
        <v>2</v>
      </c>
      <c r="N14" s="96"/>
      <c r="O14" s="93"/>
      <c r="P14" s="94"/>
      <c r="Q14" s="95">
        <v>1</v>
      </c>
      <c r="R14" s="96"/>
      <c r="S14" s="95">
        <v>2</v>
      </c>
      <c r="T14" s="96"/>
      <c r="U14" s="93"/>
      <c r="V14" s="94"/>
      <c r="W14" s="95">
        <v>5</v>
      </c>
      <c r="X14" s="96"/>
      <c r="Y14" s="207"/>
      <c r="Z14" s="209"/>
      <c r="AA14" s="209"/>
      <c r="AB14" s="214"/>
      <c r="AC14" s="209"/>
      <c r="AD14" s="214"/>
      <c r="AE14" s="214"/>
      <c r="AF14" s="214"/>
      <c r="AG14" s="214"/>
      <c r="AH14" s="214"/>
    </row>
    <row r="15" spans="1:34">
      <c r="A15" s="250" t="s">
        <v>51</v>
      </c>
      <c r="B15" s="202"/>
      <c r="C15" s="202"/>
      <c r="D15" s="202"/>
      <c r="E15" s="202"/>
      <c r="F15" s="202"/>
      <c r="G15" s="202"/>
      <c r="H15" s="202"/>
      <c r="I15" s="202"/>
      <c r="J15" s="202"/>
      <c r="K15" s="202"/>
      <c r="L15" s="203"/>
      <c r="M15" s="91"/>
      <c r="N15" s="92">
        <v>2</v>
      </c>
      <c r="O15" s="91"/>
      <c r="P15" s="92">
        <v>1</v>
      </c>
      <c r="Q15" s="89"/>
      <c r="R15" s="100"/>
      <c r="S15" s="91"/>
      <c r="T15" s="92">
        <v>1</v>
      </c>
      <c r="U15" s="91"/>
      <c r="V15" s="92">
        <v>5</v>
      </c>
      <c r="W15" s="89"/>
      <c r="X15" s="100"/>
      <c r="Y15" s="239">
        <v>4</v>
      </c>
      <c r="Z15" s="203"/>
      <c r="AA15" s="240">
        <v>4</v>
      </c>
      <c r="AB15" s="243">
        <v>0</v>
      </c>
      <c r="AC15" s="243">
        <v>0</v>
      </c>
      <c r="AD15" s="243">
        <f>M16+O16+Q16+S16+U16+W16</f>
        <v>16</v>
      </c>
      <c r="AE15" s="243">
        <f>N15+P15+R15+T15+V15+X15</f>
        <v>9</v>
      </c>
      <c r="AF15" s="243">
        <f>AD15-AE15</f>
        <v>7</v>
      </c>
      <c r="AG15" s="244">
        <f>AA15*3+AB15*1</f>
        <v>12</v>
      </c>
      <c r="AH15" s="245">
        <v>1</v>
      </c>
    </row>
    <row r="16" spans="1:34">
      <c r="A16" s="207"/>
      <c r="B16" s="208"/>
      <c r="C16" s="208"/>
      <c r="D16" s="208"/>
      <c r="E16" s="208"/>
      <c r="F16" s="208"/>
      <c r="G16" s="208"/>
      <c r="H16" s="208"/>
      <c r="I16" s="208"/>
      <c r="J16" s="208"/>
      <c r="K16" s="208"/>
      <c r="L16" s="209"/>
      <c r="M16" s="95">
        <v>3</v>
      </c>
      <c r="N16" s="96"/>
      <c r="O16" s="95">
        <v>4</v>
      </c>
      <c r="P16" s="96"/>
      <c r="Q16" s="103"/>
      <c r="R16" s="104"/>
      <c r="S16" s="95">
        <v>2</v>
      </c>
      <c r="T16" s="96"/>
      <c r="U16" s="95">
        <v>7</v>
      </c>
      <c r="V16" s="96"/>
      <c r="W16" s="103"/>
      <c r="X16" s="104"/>
      <c r="Y16" s="207"/>
      <c r="Z16" s="209"/>
      <c r="AA16" s="209"/>
      <c r="AB16" s="214"/>
      <c r="AC16" s="214"/>
      <c r="AD16" s="214"/>
      <c r="AE16" s="214"/>
      <c r="AF16" s="214"/>
      <c r="AG16" s="214"/>
      <c r="AH16" s="214"/>
    </row>
    <row r="17" spans="1:34" ht="56.25" customHeight="1">
      <c r="A17" s="231"/>
      <c r="B17" s="215"/>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1"/>
    </row>
  </sheetData>
  <sheetProtection algorithmName="SHA-512" hashValue="yOfk8F5j2QPM9e1+I+Eu1qsqvjbC0N3ftdGCJOxgGx1i4W77dAjW3mhd8zN6H+cWMDxr9T924XuWZXAMHeKJnw==" saltValue="6lAZJ6MVlQmBQqtc8pLKtA==" spinCount="100000" sheet="1" objects="1" scenarios="1"/>
  <mergeCells count="48">
    <mergeCell ref="A1:AH1"/>
    <mergeCell ref="A2:L10"/>
    <mergeCell ref="M2:N10"/>
    <mergeCell ref="O2:P10"/>
    <mergeCell ref="Q2:R10"/>
    <mergeCell ref="S2:T10"/>
    <mergeCell ref="U2:V10"/>
    <mergeCell ref="A17:AH17"/>
    <mergeCell ref="W2:X10"/>
    <mergeCell ref="Y2:Z10"/>
    <mergeCell ref="AA2:AA10"/>
    <mergeCell ref="AB2:AB10"/>
    <mergeCell ref="AC2:AC10"/>
    <mergeCell ref="AD2:AD10"/>
    <mergeCell ref="AE2:AE10"/>
    <mergeCell ref="AF2:AF10"/>
    <mergeCell ref="AG2:AG10"/>
    <mergeCell ref="AH2:AH10"/>
    <mergeCell ref="AF11:AF12"/>
    <mergeCell ref="AG11:AG12"/>
    <mergeCell ref="AH11:AH12"/>
    <mergeCell ref="AE15:AE16"/>
    <mergeCell ref="AF15:AF16"/>
    <mergeCell ref="AG15:AG16"/>
    <mergeCell ref="AH15:AH16"/>
    <mergeCell ref="A11:L12"/>
    <mergeCell ref="AB11:AB12"/>
    <mergeCell ref="AC11:AC12"/>
    <mergeCell ref="AD11:AD12"/>
    <mergeCell ref="AE11:AE12"/>
    <mergeCell ref="A13:L14"/>
    <mergeCell ref="A15:L16"/>
    <mergeCell ref="Y15:Z16"/>
    <mergeCell ref="AA15:AA16"/>
    <mergeCell ref="AB15:AB16"/>
    <mergeCell ref="AC15:AC16"/>
    <mergeCell ref="AD15:AD16"/>
    <mergeCell ref="AD13:AD14"/>
    <mergeCell ref="AE13:AE14"/>
    <mergeCell ref="AF13:AF14"/>
    <mergeCell ref="AG13:AG14"/>
    <mergeCell ref="AH13:AH14"/>
    <mergeCell ref="Y11:Z12"/>
    <mergeCell ref="Y13:Z14"/>
    <mergeCell ref="AA13:AA14"/>
    <mergeCell ref="AB13:AB14"/>
    <mergeCell ref="AC13:AC14"/>
    <mergeCell ref="AA11:AA1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40"/>
  <sheetViews>
    <sheetView workbookViewId="0">
      <selection sqref="A1:K1"/>
    </sheetView>
  </sheetViews>
  <sheetFormatPr baseColWidth="10" defaultColWidth="14.42578125" defaultRowHeight="15" customHeight="1"/>
  <cols>
    <col min="1" max="1" width="30.42578125" customWidth="1"/>
    <col min="2" max="2" width="37" customWidth="1"/>
    <col min="3" max="11" width="11" customWidth="1"/>
  </cols>
  <sheetData>
    <row r="1" spans="1:11" ht="111" customHeight="1">
      <c r="A1" s="231"/>
      <c r="B1" s="215"/>
      <c r="C1" s="215"/>
      <c r="D1" s="215"/>
      <c r="E1" s="215"/>
      <c r="F1" s="215"/>
      <c r="G1" s="215"/>
      <c r="H1" s="215"/>
      <c r="I1" s="215"/>
      <c r="J1" s="215"/>
      <c r="K1" s="211"/>
    </row>
    <row r="2" spans="1:11" ht="15.75">
      <c r="A2" s="265" t="s">
        <v>140</v>
      </c>
      <c r="B2" s="215"/>
      <c r="C2" s="215"/>
      <c r="D2" s="215"/>
      <c r="E2" s="215"/>
      <c r="F2" s="215"/>
      <c r="G2" s="215"/>
      <c r="H2" s="215"/>
      <c r="I2" s="215"/>
      <c r="J2" s="215"/>
      <c r="K2" s="211"/>
    </row>
    <row r="3" spans="1:11">
      <c r="A3" s="243" t="s">
        <v>141</v>
      </c>
      <c r="B3" s="243" t="s">
        <v>142</v>
      </c>
      <c r="C3" s="269" t="s">
        <v>143</v>
      </c>
      <c r="D3" s="215"/>
      <c r="E3" s="215"/>
      <c r="F3" s="215"/>
      <c r="G3" s="215"/>
      <c r="H3" s="211"/>
      <c r="I3" s="243" t="s">
        <v>144</v>
      </c>
      <c r="J3" s="243" t="s">
        <v>145</v>
      </c>
      <c r="K3" s="266" t="s">
        <v>146</v>
      </c>
    </row>
    <row r="4" spans="1:11">
      <c r="A4" s="214"/>
      <c r="B4" s="214"/>
      <c r="C4" s="115">
        <v>1</v>
      </c>
      <c r="D4" s="115">
        <v>2</v>
      </c>
      <c r="E4" s="115">
        <v>3</v>
      </c>
      <c r="F4" s="115">
        <v>4</v>
      </c>
      <c r="G4" s="115">
        <v>5</v>
      </c>
      <c r="H4" s="115">
        <v>6</v>
      </c>
      <c r="I4" s="214"/>
      <c r="J4" s="214"/>
      <c r="K4" s="214"/>
    </row>
    <row r="5" spans="1:11">
      <c r="A5" s="116" t="s">
        <v>27</v>
      </c>
      <c r="B5" s="117" t="s">
        <v>147</v>
      </c>
      <c r="C5" s="118">
        <v>6</v>
      </c>
      <c r="D5" s="118">
        <v>1</v>
      </c>
      <c r="E5" s="118">
        <v>2</v>
      </c>
      <c r="F5" s="118">
        <v>2</v>
      </c>
      <c r="G5" s="118">
        <v>3</v>
      </c>
      <c r="H5" s="119"/>
      <c r="I5" s="119">
        <f t="shared" ref="I5:I24" si="0">C5+D5+E5+F5+G5+H5</f>
        <v>14</v>
      </c>
      <c r="J5" s="119">
        <v>5</v>
      </c>
      <c r="K5" s="120">
        <f t="shared" ref="K5:K24" si="1">I5/J5</f>
        <v>2.8</v>
      </c>
    </row>
    <row r="6" spans="1:11">
      <c r="A6" s="117" t="s">
        <v>24</v>
      </c>
      <c r="B6" s="116" t="s">
        <v>148</v>
      </c>
      <c r="C6" s="121">
        <v>2</v>
      </c>
      <c r="D6" s="121">
        <v>2</v>
      </c>
      <c r="E6" s="122">
        <v>3</v>
      </c>
      <c r="F6" s="121">
        <v>2</v>
      </c>
      <c r="G6" s="121">
        <v>2</v>
      </c>
      <c r="H6" s="123"/>
      <c r="I6" s="124">
        <f t="shared" si="0"/>
        <v>11</v>
      </c>
      <c r="J6" s="124">
        <v>5</v>
      </c>
      <c r="K6" s="125">
        <f t="shared" si="1"/>
        <v>2.2000000000000002</v>
      </c>
    </row>
    <row r="7" spans="1:11">
      <c r="A7" s="117" t="s">
        <v>24</v>
      </c>
      <c r="B7" s="116" t="s">
        <v>149</v>
      </c>
      <c r="C7" s="121">
        <v>2</v>
      </c>
      <c r="D7" s="121">
        <v>1</v>
      </c>
      <c r="E7" s="126">
        <v>4</v>
      </c>
      <c r="F7" s="123"/>
      <c r="G7" s="121">
        <v>1</v>
      </c>
      <c r="H7" s="123"/>
      <c r="I7" s="124">
        <f t="shared" si="0"/>
        <v>8</v>
      </c>
      <c r="J7" s="124">
        <v>5</v>
      </c>
      <c r="K7" s="125">
        <f t="shared" si="1"/>
        <v>1.6</v>
      </c>
    </row>
    <row r="8" spans="1:11">
      <c r="A8" s="116" t="s">
        <v>27</v>
      </c>
      <c r="B8" s="116" t="s">
        <v>150</v>
      </c>
      <c r="C8" s="121">
        <v>1</v>
      </c>
      <c r="D8" s="121">
        <v>2</v>
      </c>
      <c r="E8" s="122">
        <v>1</v>
      </c>
      <c r="F8" s="123"/>
      <c r="G8" s="121">
        <v>3</v>
      </c>
      <c r="H8" s="123"/>
      <c r="I8" s="124">
        <f t="shared" si="0"/>
        <v>7</v>
      </c>
      <c r="J8" s="124">
        <v>5</v>
      </c>
      <c r="K8" s="125">
        <f t="shared" si="1"/>
        <v>1.4</v>
      </c>
    </row>
    <row r="9" spans="1:11">
      <c r="A9" s="116" t="s">
        <v>27</v>
      </c>
      <c r="B9" s="116" t="s">
        <v>151</v>
      </c>
      <c r="C9" s="121">
        <v>2</v>
      </c>
      <c r="D9" s="121">
        <v>1</v>
      </c>
      <c r="E9" s="122">
        <v>2</v>
      </c>
      <c r="F9" s="127"/>
      <c r="G9" s="123"/>
      <c r="H9" s="123"/>
      <c r="I9" s="124">
        <f t="shared" si="0"/>
        <v>5</v>
      </c>
      <c r="J9" s="124">
        <v>5</v>
      </c>
      <c r="K9" s="125">
        <f t="shared" si="1"/>
        <v>1</v>
      </c>
    </row>
    <row r="10" spans="1:11">
      <c r="A10" s="128" t="s">
        <v>152</v>
      </c>
      <c r="B10" s="116" t="s">
        <v>153</v>
      </c>
      <c r="C10" s="121">
        <v>1</v>
      </c>
      <c r="D10" s="121">
        <v>2</v>
      </c>
      <c r="E10" s="124"/>
      <c r="F10" s="123"/>
      <c r="G10" s="123"/>
      <c r="H10" s="123"/>
      <c r="I10" s="124">
        <f t="shared" si="0"/>
        <v>3</v>
      </c>
      <c r="J10" s="122">
        <v>4</v>
      </c>
      <c r="K10" s="125">
        <f t="shared" si="1"/>
        <v>0.75</v>
      </c>
    </row>
    <row r="11" spans="1:11">
      <c r="A11" s="129" t="s">
        <v>154</v>
      </c>
      <c r="B11" s="117" t="s">
        <v>155</v>
      </c>
      <c r="C11" s="118">
        <v>3</v>
      </c>
      <c r="D11" s="119"/>
      <c r="E11" s="124"/>
      <c r="F11" s="119"/>
      <c r="G11" s="119"/>
      <c r="H11" s="119"/>
      <c r="I11" s="124">
        <f t="shared" si="0"/>
        <v>3</v>
      </c>
      <c r="J11" s="122">
        <v>5</v>
      </c>
      <c r="K11" s="125">
        <f t="shared" si="1"/>
        <v>0.6</v>
      </c>
    </row>
    <row r="12" spans="1:11">
      <c r="A12" s="129" t="s">
        <v>154</v>
      </c>
      <c r="B12" s="116" t="s">
        <v>156</v>
      </c>
      <c r="C12" s="121">
        <v>1</v>
      </c>
      <c r="D12" s="121">
        <v>1</v>
      </c>
      <c r="E12" s="122">
        <v>1</v>
      </c>
      <c r="F12" s="123"/>
      <c r="G12" s="123"/>
      <c r="H12" s="123"/>
      <c r="I12" s="124">
        <f t="shared" si="0"/>
        <v>3</v>
      </c>
      <c r="J12" s="124">
        <v>5</v>
      </c>
      <c r="K12" s="125">
        <f t="shared" si="1"/>
        <v>0.6</v>
      </c>
    </row>
    <row r="13" spans="1:11">
      <c r="A13" s="129" t="s">
        <v>154</v>
      </c>
      <c r="B13" s="116" t="s">
        <v>157</v>
      </c>
      <c r="C13" s="121">
        <v>1</v>
      </c>
      <c r="D13" s="121">
        <v>1</v>
      </c>
      <c r="E13" s="124"/>
      <c r="F13" s="123"/>
      <c r="G13" s="123"/>
      <c r="H13" s="123"/>
      <c r="I13" s="124">
        <f t="shared" si="0"/>
        <v>2</v>
      </c>
      <c r="J13" s="124">
        <v>5</v>
      </c>
      <c r="K13" s="125">
        <f t="shared" si="1"/>
        <v>0.4</v>
      </c>
    </row>
    <row r="14" spans="1:11">
      <c r="A14" s="129" t="s">
        <v>154</v>
      </c>
      <c r="B14" s="116" t="s">
        <v>158</v>
      </c>
      <c r="C14" s="121">
        <v>2</v>
      </c>
      <c r="D14" s="121"/>
      <c r="E14" s="124"/>
      <c r="F14" s="123"/>
      <c r="G14" s="123"/>
      <c r="H14" s="123"/>
      <c r="I14" s="124">
        <f t="shared" si="0"/>
        <v>2</v>
      </c>
      <c r="J14" s="124">
        <v>5</v>
      </c>
      <c r="K14" s="125">
        <f t="shared" si="1"/>
        <v>0.4</v>
      </c>
    </row>
    <row r="15" spans="1:11">
      <c r="A15" s="128" t="s">
        <v>24</v>
      </c>
      <c r="B15" s="116" t="s">
        <v>159</v>
      </c>
      <c r="C15" s="121">
        <v>1</v>
      </c>
      <c r="D15" s="121">
        <v>1</v>
      </c>
      <c r="E15" s="124"/>
      <c r="F15" s="127"/>
      <c r="G15" s="123"/>
      <c r="H15" s="123"/>
      <c r="I15" s="124">
        <f t="shared" si="0"/>
        <v>2</v>
      </c>
      <c r="J15" s="124">
        <v>5</v>
      </c>
      <c r="K15" s="125">
        <f t="shared" si="1"/>
        <v>0.4</v>
      </c>
    </row>
    <row r="16" spans="1:11">
      <c r="A16" s="128" t="s">
        <v>24</v>
      </c>
      <c r="B16" s="116" t="s">
        <v>160</v>
      </c>
      <c r="C16" s="121">
        <v>2</v>
      </c>
      <c r="D16" s="123"/>
      <c r="E16" s="130"/>
      <c r="F16" s="127"/>
      <c r="G16" s="123"/>
      <c r="H16" s="123"/>
      <c r="I16" s="124">
        <f t="shared" si="0"/>
        <v>2</v>
      </c>
      <c r="J16" s="124">
        <v>5</v>
      </c>
      <c r="K16" s="125">
        <f t="shared" si="1"/>
        <v>0.4</v>
      </c>
    </row>
    <row r="17" spans="1:11">
      <c r="A17" s="129" t="s">
        <v>53</v>
      </c>
      <c r="B17" s="117" t="s">
        <v>161</v>
      </c>
      <c r="C17" s="118">
        <v>1</v>
      </c>
      <c r="D17" s="118">
        <v>1</v>
      </c>
      <c r="E17" s="124"/>
      <c r="F17" s="131"/>
      <c r="G17" s="119"/>
      <c r="H17" s="119"/>
      <c r="I17" s="124">
        <f t="shared" si="0"/>
        <v>2</v>
      </c>
      <c r="J17" s="124">
        <v>5</v>
      </c>
      <c r="K17" s="125">
        <f t="shared" si="1"/>
        <v>0.4</v>
      </c>
    </row>
    <row r="18" spans="1:11">
      <c r="A18" s="129" t="s">
        <v>53</v>
      </c>
      <c r="B18" s="117" t="s">
        <v>162</v>
      </c>
      <c r="C18" s="118">
        <v>1</v>
      </c>
      <c r="D18" s="118">
        <v>1</v>
      </c>
      <c r="E18" s="124"/>
      <c r="F18" s="131"/>
      <c r="G18" s="131"/>
      <c r="H18" s="131"/>
      <c r="I18" s="124">
        <f t="shared" si="0"/>
        <v>2</v>
      </c>
      <c r="J18" s="124">
        <v>5</v>
      </c>
      <c r="K18" s="125">
        <f t="shared" si="1"/>
        <v>0.4</v>
      </c>
    </row>
    <row r="19" spans="1:11">
      <c r="A19" s="128" t="s">
        <v>152</v>
      </c>
      <c r="B19" s="116" t="s">
        <v>163</v>
      </c>
      <c r="C19" s="121">
        <v>1</v>
      </c>
      <c r="D19" s="123"/>
      <c r="E19" s="132"/>
      <c r="F19" s="127"/>
      <c r="G19" s="127"/>
      <c r="H19" s="127"/>
      <c r="I19" s="124">
        <f t="shared" si="0"/>
        <v>1</v>
      </c>
      <c r="J19" s="122">
        <v>4</v>
      </c>
      <c r="K19" s="125">
        <f t="shared" si="1"/>
        <v>0.25</v>
      </c>
    </row>
    <row r="20" spans="1:11">
      <c r="A20" s="129" t="s">
        <v>154</v>
      </c>
      <c r="B20" s="116" t="s">
        <v>164</v>
      </c>
      <c r="C20" s="121">
        <v>1</v>
      </c>
      <c r="D20" s="121"/>
      <c r="E20" s="119"/>
      <c r="F20" s="123"/>
      <c r="G20" s="127"/>
      <c r="H20" s="127"/>
      <c r="I20" s="124">
        <f t="shared" si="0"/>
        <v>1</v>
      </c>
      <c r="J20" s="124">
        <v>5</v>
      </c>
      <c r="K20" s="125">
        <f t="shared" si="1"/>
        <v>0.2</v>
      </c>
    </row>
    <row r="21" spans="1:11">
      <c r="A21" s="129" t="s">
        <v>27</v>
      </c>
      <c r="B21" s="116" t="s">
        <v>165</v>
      </c>
      <c r="C21" s="121">
        <v>1</v>
      </c>
      <c r="D21" s="123"/>
      <c r="E21" s="119"/>
      <c r="F21" s="127"/>
      <c r="G21" s="127"/>
      <c r="H21" s="127"/>
      <c r="I21" s="124">
        <f t="shared" si="0"/>
        <v>1</v>
      </c>
      <c r="J21" s="124">
        <v>5</v>
      </c>
      <c r="K21" s="125">
        <f t="shared" si="1"/>
        <v>0.2</v>
      </c>
    </row>
    <row r="22" spans="1:11">
      <c r="A22" s="133" t="s">
        <v>27</v>
      </c>
      <c r="B22" s="116" t="s">
        <v>166</v>
      </c>
      <c r="C22" s="121">
        <v>1</v>
      </c>
      <c r="D22" s="121"/>
      <c r="E22" s="123"/>
      <c r="F22" s="123"/>
      <c r="G22" s="127"/>
      <c r="H22" s="127"/>
      <c r="I22" s="124">
        <f t="shared" si="0"/>
        <v>1</v>
      </c>
      <c r="J22" s="124">
        <v>5</v>
      </c>
      <c r="K22" s="125">
        <f t="shared" si="1"/>
        <v>0.2</v>
      </c>
    </row>
    <row r="23" spans="1:11">
      <c r="A23" s="134" t="s">
        <v>24</v>
      </c>
      <c r="B23" s="117" t="s">
        <v>167</v>
      </c>
      <c r="C23" s="118">
        <v>1</v>
      </c>
      <c r="D23" s="119"/>
      <c r="E23" s="131"/>
      <c r="F23" s="131"/>
      <c r="G23" s="131"/>
      <c r="H23" s="131"/>
      <c r="I23" s="124">
        <f t="shared" si="0"/>
        <v>1</v>
      </c>
      <c r="J23" s="124">
        <v>5</v>
      </c>
      <c r="K23" s="125">
        <f t="shared" si="1"/>
        <v>0.2</v>
      </c>
    </row>
    <row r="24" spans="1:11">
      <c r="A24" s="133" t="s">
        <v>53</v>
      </c>
      <c r="B24" s="116" t="s">
        <v>168</v>
      </c>
      <c r="C24" s="121">
        <v>1</v>
      </c>
      <c r="D24" s="123"/>
      <c r="E24" s="131"/>
      <c r="F24" s="127"/>
      <c r="G24" s="123"/>
      <c r="H24" s="127"/>
      <c r="I24" s="124">
        <f t="shared" si="0"/>
        <v>1</v>
      </c>
      <c r="J24" s="124">
        <v>5</v>
      </c>
      <c r="K24" s="125">
        <f t="shared" si="1"/>
        <v>0.2</v>
      </c>
    </row>
    <row r="25" spans="1:11" ht="15.75">
      <c r="A25" s="265" t="s">
        <v>169</v>
      </c>
      <c r="B25" s="215"/>
      <c r="C25" s="215"/>
      <c r="D25" s="215"/>
      <c r="E25" s="215"/>
      <c r="F25" s="215"/>
      <c r="G25" s="215"/>
      <c r="H25" s="215"/>
      <c r="I25" s="215"/>
      <c r="J25" s="215"/>
      <c r="K25" s="211"/>
    </row>
    <row r="26" spans="1:11">
      <c r="A26" s="243" t="s">
        <v>141</v>
      </c>
      <c r="B26" s="240" t="s">
        <v>142</v>
      </c>
      <c r="C26" s="267" t="s">
        <v>143</v>
      </c>
      <c r="D26" s="215"/>
      <c r="E26" s="215"/>
      <c r="F26" s="215"/>
      <c r="G26" s="215"/>
      <c r="H26" s="211"/>
      <c r="I26" s="270" t="s">
        <v>144</v>
      </c>
      <c r="J26" s="240" t="s">
        <v>145</v>
      </c>
      <c r="K26" s="271" t="s">
        <v>146</v>
      </c>
    </row>
    <row r="27" spans="1:11">
      <c r="A27" s="214"/>
      <c r="B27" s="209"/>
      <c r="C27" s="135">
        <v>1</v>
      </c>
      <c r="D27" s="135">
        <v>2</v>
      </c>
      <c r="E27" s="135">
        <v>3</v>
      </c>
      <c r="F27" s="135">
        <v>4</v>
      </c>
      <c r="G27" s="135">
        <v>5</v>
      </c>
      <c r="H27" s="135">
        <v>6</v>
      </c>
      <c r="I27" s="214"/>
      <c r="J27" s="209"/>
      <c r="K27" s="209"/>
    </row>
    <row r="28" spans="1:11">
      <c r="A28" s="116" t="s">
        <v>51</v>
      </c>
      <c r="B28" s="117" t="s">
        <v>170</v>
      </c>
      <c r="C28" s="118">
        <v>3</v>
      </c>
      <c r="D28" s="136">
        <v>2</v>
      </c>
      <c r="E28" s="136">
        <v>4</v>
      </c>
      <c r="F28" s="136">
        <v>1</v>
      </c>
      <c r="G28" s="136">
        <v>2</v>
      </c>
      <c r="H28" s="137"/>
      <c r="I28" s="119">
        <f t="shared" ref="I28:I38" si="2">C28+D28+E28+F28+G28+H28</f>
        <v>12</v>
      </c>
      <c r="J28" s="138">
        <v>5</v>
      </c>
      <c r="K28" s="139">
        <f t="shared" ref="K28:K38" si="3">I28/J28</f>
        <v>2.4</v>
      </c>
    </row>
    <row r="29" spans="1:11">
      <c r="A29" s="116" t="s">
        <v>37</v>
      </c>
      <c r="B29" s="140" t="s">
        <v>171</v>
      </c>
      <c r="C29" s="138">
        <v>1</v>
      </c>
      <c r="D29" s="138">
        <v>2</v>
      </c>
      <c r="E29" s="138">
        <v>1</v>
      </c>
      <c r="F29" s="138">
        <v>1</v>
      </c>
      <c r="G29" s="138">
        <v>3</v>
      </c>
      <c r="H29" s="141"/>
      <c r="I29" s="124">
        <f t="shared" si="2"/>
        <v>8</v>
      </c>
      <c r="J29" s="142">
        <v>5</v>
      </c>
      <c r="K29" s="143">
        <f t="shared" si="3"/>
        <v>1.6</v>
      </c>
    </row>
    <row r="30" spans="1:11">
      <c r="A30" s="116" t="s">
        <v>49</v>
      </c>
      <c r="B30" s="144" t="s">
        <v>172</v>
      </c>
      <c r="C30" s="142">
        <v>1</v>
      </c>
      <c r="D30" s="142">
        <v>1</v>
      </c>
      <c r="E30" s="142">
        <v>2</v>
      </c>
      <c r="F30" s="142">
        <v>1</v>
      </c>
      <c r="G30" s="145"/>
      <c r="H30" s="145"/>
      <c r="I30" s="124">
        <f t="shared" si="2"/>
        <v>5</v>
      </c>
      <c r="J30" s="145">
        <v>4</v>
      </c>
      <c r="K30" s="143">
        <f t="shared" si="3"/>
        <v>1.25</v>
      </c>
    </row>
    <row r="31" spans="1:11">
      <c r="A31" s="116" t="s">
        <v>37</v>
      </c>
      <c r="B31" s="140" t="s">
        <v>173</v>
      </c>
      <c r="C31" s="138">
        <v>1</v>
      </c>
      <c r="D31" s="138">
        <v>1</v>
      </c>
      <c r="E31" s="138">
        <v>3</v>
      </c>
      <c r="F31" s="141"/>
      <c r="G31" s="141"/>
      <c r="H31" s="141"/>
      <c r="I31" s="124">
        <f t="shared" si="2"/>
        <v>5</v>
      </c>
      <c r="J31" s="142">
        <v>5</v>
      </c>
      <c r="K31" s="143">
        <f t="shared" si="3"/>
        <v>1</v>
      </c>
    </row>
    <row r="32" spans="1:11">
      <c r="A32" s="129" t="s">
        <v>49</v>
      </c>
      <c r="B32" s="140" t="s">
        <v>174</v>
      </c>
      <c r="C32" s="138">
        <v>1</v>
      </c>
      <c r="D32" s="138">
        <v>2</v>
      </c>
      <c r="E32" s="141"/>
      <c r="F32" s="141"/>
      <c r="G32" s="141"/>
      <c r="H32" s="141"/>
      <c r="I32" s="124">
        <f t="shared" si="2"/>
        <v>3</v>
      </c>
      <c r="J32" s="145">
        <v>4</v>
      </c>
      <c r="K32" s="143">
        <f t="shared" si="3"/>
        <v>0.75</v>
      </c>
    </row>
    <row r="33" spans="1:11">
      <c r="A33" s="129" t="s">
        <v>51</v>
      </c>
      <c r="B33" s="144" t="s">
        <v>175</v>
      </c>
      <c r="C33" s="142">
        <v>0</v>
      </c>
      <c r="D33" s="142">
        <v>1</v>
      </c>
      <c r="E33" s="142">
        <v>2</v>
      </c>
      <c r="F33" s="145"/>
      <c r="G33" s="145"/>
      <c r="H33" s="145"/>
      <c r="I33" s="124">
        <f t="shared" si="2"/>
        <v>3</v>
      </c>
      <c r="J33" s="142">
        <v>5</v>
      </c>
      <c r="K33" s="143">
        <f t="shared" si="3"/>
        <v>0.6</v>
      </c>
    </row>
    <row r="34" spans="1:11">
      <c r="A34" s="129" t="s">
        <v>51</v>
      </c>
      <c r="B34" s="140" t="s">
        <v>176</v>
      </c>
      <c r="C34" s="138">
        <v>1</v>
      </c>
      <c r="D34" s="138">
        <v>0</v>
      </c>
      <c r="E34" s="138">
        <v>1</v>
      </c>
      <c r="F34" s="138">
        <v>0</v>
      </c>
      <c r="G34" s="138">
        <v>1</v>
      </c>
      <c r="H34" s="141"/>
      <c r="I34" s="124">
        <f t="shared" si="2"/>
        <v>3</v>
      </c>
      <c r="J34" s="142">
        <v>5</v>
      </c>
      <c r="K34" s="143">
        <f t="shared" si="3"/>
        <v>0.6</v>
      </c>
    </row>
    <row r="35" spans="1:11">
      <c r="A35" s="129" t="s">
        <v>49</v>
      </c>
      <c r="B35" s="140" t="s">
        <v>177</v>
      </c>
      <c r="C35" s="138">
        <v>1</v>
      </c>
      <c r="D35" s="138">
        <v>1</v>
      </c>
      <c r="E35" s="141"/>
      <c r="F35" s="141"/>
      <c r="G35" s="141"/>
      <c r="H35" s="141"/>
      <c r="I35" s="124">
        <f t="shared" si="2"/>
        <v>2</v>
      </c>
      <c r="J35" s="145">
        <v>4</v>
      </c>
      <c r="K35" s="143">
        <f t="shared" si="3"/>
        <v>0.5</v>
      </c>
    </row>
    <row r="36" spans="1:11">
      <c r="A36" s="129" t="s">
        <v>51</v>
      </c>
      <c r="B36" s="144" t="s">
        <v>178</v>
      </c>
      <c r="C36" s="142">
        <v>1</v>
      </c>
      <c r="D36" s="142"/>
      <c r="E36" s="142"/>
      <c r="F36" s="145"/>
      <c r="G36" s="145"/>
      <c r="H36" s="145"/>
      <c r="I36" s="124">
        <f t="shared" si="2"/>
        <v>1</v>
      </c>
      <c r="J36" s="142">
        <v>5</v>
      </c>
      <c r="K36" s="143">
        <f t="shared" si="3"/>
        <v>0.2</v>
      </c>
    </row>
    <row r="37" spans="1:11">
      <c r="A37" s="129" t="s">
        <v>37</v>
      </c>
      <c r="B37" s="140" t="s">
        <v>179</v>
      </c>
      <c r="C37" s="138">
        <v>1</v>
      </c>
      <c r="D37" s="141"/>
      <c r="E37" s="141"/>
      <c r="F37" s="141"/>
      <c r="G37" s="141"/>
      <c r="H37" s="141"/>
      <c r="I37" s="124">
        <f t="shared" si="2"/>
        <v>1</v>
      </c>
      <c r="J37" s="142">
        <v>5</v>
      </c>
      <c r="K37" s="143">
        <f t="shared" si="3"/>
        <v>0.2</v>
      </c>
    </row>
    <row r="38" spans="1:11">
      <c r="A38" s="129" t="s">
        <v>37</v>
      </c>
      <c r="B38" s="144" t="s">
        <v>180</v>
      </c>
      <c r="C38" s="142"/>
      <c r="D38" s="145"/>
      <c r="E38" s="145"/>
      <c r="F38" s="145"/>
      <c r="G38" s="142">
        <v>1</v>
      </c>
      <c r="H38" s="145"/>
      <c r="I38" s="124">
        <f t="shared" si="2"/>
        <v>1</v>
      </c>
      <c r="J38" s="138">
        <v>5</v>
      </c>
      <c r="K38" s="143">
        <f t="shared" si="3"/>
        <v>0.2</v>
      </c>
    </row>
    <row r="39" spans="1:11">
      <c r="A39" s="268" t="s">
        <v>181</v>
      </c>
      <c r="B39" s="205"/>
      <c r="C39" s="205"/>
      <c r="D39" s="205"/>
      <c r="E39" s="205"/>
      <c r="F39" s="205"/>
      <c r="G39" s="205"/>
      <c r="H39" s="205"/>
      <c r="I39" s="205"/>
      <c r="J39" s="205"/>
      <c r="K39" s="205"/>
    </row>
    <row r="40" spans="1:11" ht="81" customHeight="1">
      <c r="A40" s="231"/>
      <c r="B40" s="215"/>
      <c r="C40" s="215"/>
      <c r="D40" s="215"/>
      <c r="E40" s="215"/>
      <c r="F40" s="215"/>
      <c r="G40" s="215"/>
      <c r="H40" s="215"/>
      <c r="I40" s="215"/>
      <c r="J40" s="215"/>
      <c r="K40" s="211"/>
    </row>
  </sheetData>
  <sheetProtection algorithmName="SHA-512" hashValue="oj2T3431KE0BwNF6n4nRQ4K77IfLusjGLcS2e+sRWvFwd9V/8nZB6F4uPFunfWM5NRHEU6j6qXNa640Fly1OAQ==" saltValue="mRC+y5J3ZlzWxk6LuCSk3w==" spinCount="100000" sheet="1" objects="1" scenarios="1"/>
  <mergeCells count="17">
    <mergeCell ref="C26:H26"/>
    <mergeCell ref="A39:K39"/>
    <mergeCell ref="A40:K40"/>
    <mergeCell ref="C3:H3"/>
    <mergeCell ref="A25:K25"/>
    <mergeCell ref="A26:A27"/>
    <mergeCell ref="B26:B27"/>
    <mergeCell ref="I26:I27"/>
    <mergeCell ref="J26:J27"/>
    <mergeCell ref="K26:K27"/>
    <mergeCell ref="A1:K1"/>
    <mergeCell ref="A2:K2"/>
    <mergeCell ref="A3:A4"/>
    <mergeCell ref="B3:B4"/>
    <mergeCell ref="I3:I4"/>
    <mergeCell ref="J3:J4"/>
    <mergeCell ref="K3:K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18"/>
  <sheetViews>
    <sheetView workbookViewId="0">
      <selection sqref="A1:K1"/>
    </sheetView>
  </sheetViews>
  <sheetFormatPr baseColWidth="10" defaultColWidth="14.42578125" defaultRowHeight="15" customHeight="1"/>
  <cols>
    <col min="1" max="1" width="31.140625" customWidth="1"/>
    <col min="2" max="11" width="9.85546875" customWidth="1"/>
  </cols>
  <sheetData>
    <row r="1" spans="1:11" ht="85.5" customHeight="1">
      <c r="A1" s="231"/>
      <c r="B1" s="215"/>
      <c r="C1" s="215"/>
      <c r="D1" s="215"/>
      <c r="E1" s="215"/>
      <c r="F1" s="215"/>
      <c r="G1" s="215"/>
      <c r="H1" s="215"/>
      <c r="I1" s="215"/>
      <c r="J1" s="215"/>
      <c r="K1" s="211"/>
    </row>
    <row r="2" spans="1:11">
      <c r="A2" s="273" t="s">
        <v>182</v>
      </c>
      <c r="B2" s="215"/>
      <c r="C2" s="215"/>
      <c r="D2" s="215"/>
      <c r="E2" s="215"/>
      <c r="F2" s="215"/>
      <c r="G2" s="215"/>
      <c r="H2" s="215"/>
      <c r="I2" s="215"/>
      <c r="J2" s="215"/>
      <c r="K2" s="211"/>
    </row>
    <row r="3" spans="1:11">
      <c r="A3" s="276" t="s">
        <v>141</v>
      </c>
      <c r="B3" s="277" t="s">
        <v>143</v>
      </c>
      <c r="C3" s="215"/>
      <c r="D3" s="215"/>
      <c r="E3" s="215"/>
      <c r="F3" s="215"/>
      <c r="G3" s="215"/>
      <c r="H3" s="211"/>
      <c r="I3" s="278" t="s">
        <v>144</v>
      </c>
      <c r="J3" s="278" t="s">
        <v>145</v>
      </c>
      <c r="K3" s="278" t="s">
        <v>146</v>
      </c>
    </row>
    <row r="4" spans="1:11">
      <c r="A4" s="214"/>
      <c r="B4" s="146">
        <v>1</v>
      </c>
      <c r="C4" s="146">
        <v>2</v>
      </c>
      <c r="D4" s="146">
        <v>3</v>
      </c>
      <c r="E4" s="146">
        <v>4</v>
      </c>
      <c r="F4" s="146">
        <v>5</v>
      </c>
      <c r="G4" s="146">
        <v>6</v>
      </c>
      <c r="H4" s="146">
        <v>7</v>
      </c>
      <c r="I4" s="209"/>
      <c r="J4" s="209"/>
      <c r="K4" s="209"/>
    </row>
    <row r="5" spans="1:11">
      <c r="A5" s="147" t="s">
        <v>27</v>
      </c>
      <c r="B5" s="148">
        <v>0</v>
      </c>
      <c r="C5" s="148">
        <v>1</v>
      </c>
      <c r="D5" s="148">
        <v>0</v>
      </c>
      <c r="E5" s="148">
        <v>7</v>
      </c>
      <c r="F5" s="148">
        <v>3</v>
      </c>
      <c r="G5" s="149"/>
      <c r="H5" s="149"/>
      <c r="I5" s="150">
        <f t="shared" ref="I5:I9" si="0">B5+C5+D5+E5+F5+G5</f>
        <v>11</v>
      </c>
      <c r="J5" s="150">
        <v>5</v>
      </c>
      <c r="K5" s="151">
        <f t="shared" ref="K5:K9" si="1">I5/J5</f>
        <v>2.2000000000000002</v>
      </c>
    </row>
    <row r="6" spans="1:11">
      <c r="A6" s="152" t="s">
        <v>154</v>
      </c>
      <c r="B6" s="153">
        <v>2</v>
      </c>
      <c r="C6" s="153">
        <v>4</v>
      </c>
      <c r="D6" s="153">
        <v>1</v>
      </c>
      <c r="E6" s="153">
        <v>4</v>
      </c>
      <c r="F6" s="153">
        <v>2</v>
      </c>
      <c r="G6" s="154"/>
      <c r="H6" s="154"/>
      <c r="I6" s="155">
        <f t="shared" si="0"/>
        <v>13</v>
      </c>
      <c r="J6" s="146">
        <v>5</v>
      </c>
      <c r="K6" s="156">
        <f t="shared" si="1"/>
        <v>2.6</v>
      </c>
    </row>
    <row r="7" spans="1:11">
      <c r="A7" s="157" t="s">
        <v>24</v>
      </c>
      <c r="B7" s="158">
        <v>2</v>
      </c>
      <c r="C7" s="158">
        <v>0</v>
      </c>
      <c r="D7" s="159">
        <v>4</v>
      </c>
      <c r="E7" s="159">
        <v>4</v>
      </c>
      <c r="F7" s="159">
        <v>6</v>
      </c>
      <c r="G7" s="160"/>
      <c r="H7" s="160"/>
      <c r="I7" s="155">
        <f t="shared" si="0"/>
        <v>16</v>
      </c>
      <c r="J7" s="161">
        <v>5</v>
      </c>
      <c r="K7" s="162">
        <f t="shared" si="1"/>
        <v>3.2</v>
      </c>
    </row>
    <row r="8" spans="1:11">
      <c r="A8" s="157" t="s">
        <v>152</v>
      </c>
      <c r="B8" s="158">
        <v>4</v>
      </c>
      <c r="C8" s="158">
        <v>6</v>
      </c>
      <c r="D8" s="158">
        <v>4</v>
      </c>
      <c r="E8" s="158">
        <v>2</v>
      </c>
      <c r="F8" s="163"/>
      <c r="G8" s="164"/>
      <c r="H8" s="164"/>
      <c r="I8" s="155">
        <f t="shared" si="0"/>
        <v>16</v>
      </c>
      <c r="J8" s="158">
        <v>5</v>
      </c>
      <c r="K8" s="162">
        <f t="shared" si="1"/>
        <v>3.2</v>
      </c>
    </row>
    <row r="9" spans="1:11">
      <c r="A9" s="157" t="s">
        <v>53</v>
      </c>
      <c r="B9" s="158">
        <v>10</v>
      </c>
      <c r="C9" s="158">
        <v>4</v>
      </c>
      <c r="D9" s="165">
        <v>1</v>
      </c>
      <c r="E9" s="165">
        <v>2</v>
      </c>
      <c r="F9" s="165">
        <v>1</v>
      </c>
      <c r="G9" s="166"/>
      <c r="H9" s="166"/>
      <c r="I9" s="155">
        <f t="shared" si="0"/>
        <v>18</v>
      </c>
      <c r="J9" s="167">
        <v>5</v>
      </c>
      <c r="K9" s="168">
        <f t="shared" si="1"/>
        <v>3.6</v>
      </c>
    </row>
    <row r="10" spans="1:11">
      <c r="A10" s="272">
        <v>5</v>
      </c>
      <c r="B10" s="205"/>
      <c r="C10" s="205"/>
      <c r="D10" s="205"/>
      <c r="E10" s="205"/>
      <c r="F10" s="205"/>
      <c r="G10" s="205"/>
      <c r="H10" s="205"/>
      <c r="I10" s="205"/>
      <c r="J10" s="205"/>
      <c r="K10" s="205"/>
    </row>
    <row r="11" spans="1:11">
      <c r="A11" s="273" t="s">
        <v>183</v>
      </c>
      <c r="B11" s="215"/>
      <c r="C11" s="215"/>
      <c r="D11" s="215"/>
      <c r="E11" s="215"/>
      <c r="F11" s="215"/>
      <c r="G11" s="215"/>
      <c r="H11" s="215"/>
      <c r="I11" s="215"/>
      <c r="J11" s="215"/>
      <c r="K11" s="211"/>
    </row>
    <row r="12" spans="1:11">
      <c r="A12" s="274" t="s">
        <v>141</v>
      </c>
      <c r="B12" s="275" t="s">
        <v>143</v>
      </c>
      <c r="C12" s="215"/>
      <c r="D12" s="215"/>
      <c r="E12" s="215"/>
      <c r="F12" s="215"/>
      <c r="G12" s="215"/>
      <c r="H12" s="211"/>
      <c r="I12" s="276" t="s">
        <v>144</v>
      </c>
      <c r="J12" s="276" t="s">
        <v>145</v>
      </c>
      <c r="K12" s="276" t="s">
        <v>146</v>
      </c>
    </row>
    <row r="13" spans="1:11">
      <c r="A13" s="214"/>
      <c r="B13" s="169">
        <v>1</v>
      </c>
      <c r="C13" s="169">
        <v>2</v>
      </c>
      <c r="D13" s="169">
        <v>3</v>
      </c>
      <c r="E13" s="169">
        <v>4</v>
      </c>
      <c r="F13" s="169">
        <v>5</v>
      </c>
      <c r="G13" s="169">
        <v>6</v>
      </c>
      <c r="H13" s="169">
        <v>7</v>
      </c>
      <c r="I13" s="214"/>
      <c r="J13" s="214"/>
      <c r="K13" s="214"/>
    </row>
    <row r="14" spans="1:11">
      <c r="A14" s="147" t="s">
        <v>37</v>
      </c>
      <c r="B14" s="148">
        <v>3</v>
      </c>
      <c r="C14" s="148">
        <v>2</v>
      </c>
      <c r="D14" s="148">
        <v>2</v>
      </c>
      <c r="E14" s="148">
        <v>2</v>
      </c>
      <c r="F14" s="148">
        <v>3</v>
      </c>
      <c r="G14" s="149"/>
      <c r="H14" s="149"/>
      <c r="I14" s="150">
        <f t="shared" ref="I14:I16" si="2">B14+C14+D14+E14+F14+G14</f>
        <v>12</v>
      </c>
      <c r="J14" s="148">
        <v>5</v>
      </c>
      <c r="K14" s="170">
        <f t="shared" ref="K14:K16" si="3">I14/J14</f>
        <v>2.4</v>
      </c>
    </row>
    <row r="15" spans="1:11">
      <c r="A15" s="157" t="s">
        <v>49</v>
      </c>
      <c r="B15" s="158">
        <v>4</v>
      </c>
      <c r="C15" s="158">
        <v>4</v>
      </c>
      <c r="D15" s="158">
        <v>7</v>
      </c>
      <c r="E15" s="158">
        <v>4</v>
      </c>
      <c r="F15" s="171"/>
      <c r="G15" s="164"/>
      <c r="H15" s="164"/>
      <c r="I15" s="155">
        <f t="shared" si="2"/>
        <v>19</v>
      </c>
      <c r="J15" s="155">
        <v>4</v>
      </c>
      <c r="K15" s="156">
        <f t="shared" si="3"/>
        <v>4.75</v>
      </c>
    </row>
    <row r="16" spans="1:11">
      <c r="A16" s="157" t="s">
        <v>51</v>
      </c>
      <c r="B16" s="158">
        <v>1</v>
      </c>
      <c r="C16" s="158">
        <v>2</v>
      </c>
      <c r="D16" s="159">
        <v>5</v>
      </c>
      <c r="E16" s="159">
        <v>1</v>
      </c>
      <c r="F16" s="159">
        <v>4</v>
      </c>
      <c r="G16" s="160"/>
      <c r="H16" s="160"/>
      <c r="I16" s="155">
        <f t="shared" si="2"/>
        <v>13</v>
      </c>
      <c r="J16" s="159">
        <v>5</v>
      </c>
      <c r="K16" s="162">
        <f t="shared" si="3"/>
        <v>2.6</v>
      </c>
    </row>
    <row r="17" spans="1:11">
      <c r="A17" s="172"/>
      <c r="B17" s="172"/>
      <c r="C17" s="172"/>
      <c r="D17" s="172"/>
      <c r="E17" s="172"/>
      <c r="F17" s="172"/>
      <c r="G17" s="172"/>
      <c r="H17" s="172"/>
      <c r="I17" s="172"/>
      <c r="J17" s="172"/>
      <c r="K17" s="172"/>
    </row>
    <row r="18" spans="1:11" ht="77.25" customHeight="1">
      <c r="A18" s="231"/>
      <c r="B18" s="215"/>
      <c r="C18" s="215"/>
      <c r="D18" s="215"/>
      <c r="E18" s="215"/>
      <c r="F18" s="215"/>
      <c r="G18" s="215"/>
      <c r="H18" s="215"/>
      <c r="I18" s="215"/>
      <c r="J18" s="215"/>
      <c r="K18" s="211"/>
    </row>
  </sheetData>
  <sheetProtection algorithmName="SHA-512" hashValue="6sSOnAswuiQ+ah6f7m5Q/9CJyegxXFabC+SQfC3xdl3B/wJqYGI0LSG0xHk3jgvK+wF3jMM+ojO34I2cv+LNHQ==" saltValue="8u3XjEIyO5XfvLfg+GFr5g==" spinCount="100000" sheet="1" objects="1" scenarios="1"/>
  <mergeCells count="15">
    <mergeCell ref="A18:K18"/>
    <mergeCell ref="A1:K1"/>
    <mergeCell ref="A2:K2"/>
    <mergeCell ref="A3:A4"/>
    <mergeCell ref="B3:H3"/>
    <mergeCell ref="I3:I4"/>
    <mergeCell ref="J3:J4"/>
    <mergeCell ref="K3:K4"/>
    <mergeCell ref="A10:K10"/>
    <mergeCell ref="A11:K11"/>
    <mergeCell ref="A12:A13"/>
    <mergeCell ref="B12:H12"/>
    <mergeCell ref="I12:I13"/>
    <mergeCell ref="J12:J13"/>
    <mergeCell ref="K12:K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GENERALIDADES</vt:lpstr>
      <vt:lpstr>FIXTURI</vt:lpstr>
      <vt:lpstr>PROGRAMACION SALITRE</vt:lpstr>
      <vt:lpstr>PROGRAMACION CORAZONISTA</vt:lpstr>
      <vt:lpstr>C. PREINFANTIL</vt:lpstr>
      <vt:lpstr>C. SUB19 VARONES</vt:lpstr>
      <vt:lpstr>C. SUB19 DAMAS</vt:lpstr>
      <vt:lpstr>GOLEADOR</vt:lpstr>
      <vt:lpstr>VALLA</vt:lpstr>
      <vt:lpstr>ASISTENTE</vt:lpstr>
      <vt:lpstr>CUADRO DE HONOR</vt:lpstr>
      <vt:lpstr>PONDERADO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Andrea Hernandez Giraldo</dc:creator>
  <cp:lastModifiedBy>OWNER</cp:lastModifiedBy>
  <dcterms:created xsi:type="dcterms:W3CDTF">2024-03-13T02:49:45Z</dcterms:created>
  <dcterms:modified xsi:type="dcterms:W3CDTF">2025-08-07T17:30:27Z</dcterms:modified>
</cp:coreProperties>
</file>